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9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Б9!#REF!</definedName>
    <definedName name="_Par114" localSheetId="1">Б9!#REF!</definedName>
    <definedName name="_Par115" localSheetId="1">Б9!#REF!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Б9!#REF!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Б9!$A$1:$G$279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79" i="2" l="1"/>
  <c r="D80" i="2" s="1"/>
  <c r="D71" i="2"/>
  <c r="D70" i="2"/>
  <c r="D59" i="2"/>
  <c r="D51" i="2"/>
  <c r="D41" i="2"/>
  <c r="D22" i="2"/>
  <c r="D17" i="2"/>
  <c r="D12" i="2"/>
  <c r="D50" i="2" l="1"/>
  <c r="D90" i="2"/>
  <c r="D91" i="2" s="1"/>
  <c r="D60" i="2"/>
  <c r="D61" i="2" s="1"/>
  <c r="D25" i="2"/>
  <c r="C253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3" i="1"/>
  <c r="G152" i="1"/>
  <c r="G151" i="1"/>
  <c r="G150" i="1"/>
  <c r="G149" i="1"/>
  <c r="G147" i="1"/>
  <c r="G146" i="1"/>
  <c r="G145" i="1"/>
  <c r="G144" i="1"/>
  <c r="G143" i="1"/>
  <c r="G142" i="1"/>
  <c r="G139" i="1"/>
  <c r="G138" i="1"/>
  <c r="G137" i="1"/>
  <c r="G134" i="1"/>
  <c r="G133" i="1"/>
  <c r="G130" i="1"/>
  <c r="G127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C60" i="1"/>
  <c r="D251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/>
  <c r="G30" i="1"/>
  <c r="G29" i="1"/>
  <c r="G28" i="1"/>
  <c r="G52" i="1" l="1"/>
  <c r="G51" i="1"/>
  <c r="G56" i="1"/>
  <c r="D253" i="1"/>
  <c r="G253" i="1" s="1"/>
  <c r="G251" i="1"/>
  <c r="G58" i="1"/>
  <c r="D60" i="1"/>
  <c r="G60" i="1" s="1"/>
  <c r="G254" i="1" l="1"/>
</calcChain>
</file>

<file path=xl/sharedStrings.xml><?xml version="1.0" encoding="utf-8"?>
<sst xmlns="http://schemas.openxmlformats.org/spreadsheetml/2006/main" count="527" uniqueCount="271">
  <si>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</si>
  <si>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</si>
  <si>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</si>
  <si>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</si>
  <si>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</si>
  <si>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</si>
  <si>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</si>
  <si>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</si>
  <si>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</si>
  <si>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</si>
  <si>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</si>
  <si>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</si>
  <si>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</si>
  <si>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</si>
  <si>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</si>
  <si>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</si>
  <si>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</si>
  <si>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</si>
  <si>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</si>
  <si>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9 по ул. Боровая за 2019 год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</si>
  <si>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</si>
  <si>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</si>
  <si>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</si>
  <si>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</si>
  <si>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28.02.2019 год (исполнение договора управления многоквартирным домом от 28.11.2016 г.)</t>
  </si>
  <si>
    <t xml:space="preserve">                5. Работы, выполняемые в целях надлежащего содержания крыши</t>
  </si>
  <si>
    <t>Очистка чердачного помещения от снега</t>
  </si>
  <si>
    <t>м2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</si>
  <si>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</si>
  <si>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</si>
  <si>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</si>
  <si>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</si>
  <si>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</si>
  <si>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>шт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</si>
  <si>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</si>
  <si>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</si>
  <si>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</si>
  <si>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</si>
  <si>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</si>
  <si>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</si>
  <si>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</si>
  <si>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</si>
  <si>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</si>
  <si>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</si>
  <si>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</si>
  <si>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</si>
  <si>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</si>
  <si>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</si>
  <si>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</si>
  <si>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</si>
  <si>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</si>
  <si>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</si>
  <si>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</si>
  <si>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</si>
  <si>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</si>
  <si>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</si>
  <si>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</si>
  <si>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</si>
  <si>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</si>
  <si>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</si>
  <si>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</si>
  <si>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</si>
  <si>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</si>
  <si>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</si>
  <si>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01.03. по 31.12.2019 год (исполнение договора управления многоквартирным домом от 01.03.2019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</si>
  <si>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</si>
  <si>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</si>
  <si>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</si>
  <si>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</si>
  <si>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</si>
  <si>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</si>
  <si>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</si>
  <si>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</si>
  <si>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</si>
  <si>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</si>
  <si>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</si>
  <si>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</si>
  <si>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</si>
  <si>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</si>
  <si>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</si>
  <si>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</si>
  <si>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</si>
  <si>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</si>
  <si>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</si>
  <si>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</si>
  <si>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</si>
  <si>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</si>
  <si>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</si>
  <si>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</si>
  <si>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</si>
  <si>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</si>
  <si>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</si>
  <si>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</si>
  <si>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</si>
  <si>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Замена крана для уборщиц</t>
  </si>
  <si>
    <t xml:space="preserve">Ремонт подвального окна </t>
  </si>
  <si>
    <t xml:space="preserve">Замена ламп светодиодных </t>
  </si>
  <si>
    <t>Ремонт кровли с заменой шифера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</si>
  <si>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</si>
  <si>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</si>
  <si>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</si>
  <si>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</si>
  <si>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</si>
  <si>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</si>
  <si>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</si>
  <si>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</si>
  <si>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</si>
  <si>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</si>
  <si>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</si>
  <si>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</si>
  <si>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</si>
  <si>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</si>
  <si>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</si>
  <si>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</si>
  <si>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</si>
  <si>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</si>
  <si>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</si>
  <si>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</si>
  <si>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</si>
  <si>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</si>
  <si>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</si>
  <si>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</si>
  <si>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</si>
  <si>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</si>
  <si>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</si>
  <si>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</si>
  <si>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</si>
  <si>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</si>
  <si>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</si>
  <si>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</si>
  <si>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</si>
  <si>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</si>
  <si>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</si>
  <si>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</si>
  <si>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</si>
  <si>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</si>
  <si>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</si>
  <si>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</si>
  <si>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</si>
  <si>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</si>
  <si>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</si>
  <si>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</si>
  <si>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</si>
  <si>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</si>
  <si>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</si>
  <si>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</si>
  <si>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</si>
  <si>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</si>
  <si>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</si>
  <si>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</si>
  <si>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</si>
  <si>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</si>
  <si>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</si>
  <si>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 с заменой неисправных средств измерений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</si>
  <si>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</si>
  <si>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</si>
  <si>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</si>
  <si>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</si>
  <si>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</si>
  <si>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</si>
  <si>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</si>
  <si>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</si>
  <si>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</si>
  <si>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</si>
  <si>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</si>
  <si>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</si>
  <si>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</si>
  <si>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</si>
  <si>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</si>
  <si>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</si>
  <si>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</si>
  <si>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</si>
  <si>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</si>
  <si>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</si>
  <si>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</si>
  <si>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</si>
  <si>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</si>
  <si>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</si>
  <si>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</si>
  <si>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</si>
  <si>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</si>
  <si>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</si>
  <si>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</si>
  <si>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</si>
  <si>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</si>
  <si>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</si>
  <si>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</si>
  <si>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</si>
  <si>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</si>
  <si>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</si>
  <si>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</si>
  <si>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</si>
  <si>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</si>
  <si>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</si>
  <si>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</si>
  <si>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</si>
  <si>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</si>
  <si>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</si>
  <si>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</si>
  <si>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</si>
  <si>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</si>
  <si>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9 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</si>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</sst>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8" fillId="0" borderId="0">
      <protection locked="0"/>
    </xf>
    <xf numFmtId="169" fontId="28" fillId="0" borderId="7">
      <protection locked="0"/>
    </xf>
    <xf numFmtId="168" fontId="29" fillId="0" borderId="0">
      <protection locked="0"/>
    </xf>
    <xf numFmtId="169" fontId="29" fillId="0" borderId="8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2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9" applyNumberFormat="0" applyAlignment="0" applyProtection="0"/>
    <xf numFmtId="0" fontId="46" fillId="27" borderId="10" applyNumberFormat="0" applyAlignment="0" applyProtection="0"/>
    <xf numFmtId="0" fontId="47" fillId="27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28" borderId="15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46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2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Border="1"/>
    <xf numFmtId="0" fontId="24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2" fontId="22" fillId="0" borderId="1" xfId="3" applyNumberFormat="1" applyFont="1" applyFill="1" applyBorder="1" applyAlignment="1">
      <alignment horizontal="center" vertical="center"/>
    </xf>
    <xf numFmtId="0" fontId="23" fillId="0" borderId="0" xfId="1" applyFont="1"/>
    <xf numFmtId="2" fontId="2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Fill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4" fillId="0" borderId="5" xfId="1" applyFont="1" applyBorder="1"/>
    <xf numFmtId="0" fontId="2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7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65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7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8" fillId="0" borderId="1" xfId="80" applyFont="1" applyFill="1" applyBorder="1" applyAlignment="1">
      <alignment horizontal="center"/>
    </xf>
    <xf numFmtId="0" fontId="69" fillId="0" borderId="1" xfId="80" applyFont="1" applyFill="1" applyBorder="1" applyAlignment="1">
      <alignment horizontal="center" wrapText="1"/>
    </xf>
    <xf numFmtId="0" fontId="68" fillId="0" borderId="1" xfId="80" applyFont="1" applyFill="1" applyBorder="1"/>
    <xf numFmtId="4" fontId="6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18" xfId="80" applyFont="1" applyFill="1" applyBorder="1" applyAlignment="1">
      <alignment horizontal="left" vertical="center" wrapText="1"/>
    </xf>
    <xf numFmtId="0" fontId="67" fillId="0" borderId="19" xfId="80" applyFont="1" applyFill="1" applyBorder="1" applyAlignment="1">
      <alignment horizontal="left" vertical="center" wrapText="1"/>
    </xf>
    <xf numFmtId="0" fontId="67" fillId="0" borderId="20" xfId="80" applyFont="1" applyFill="1" applyBorder="1" applyAlignment="1">
      <alignment horizontal="left" vertical="center" wrapText="1"/>
    </xf>
    <xf numFmtId="3" fontId="68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wrapText="1"/>
    </xf>
    <xf numFmtId="0" fontId="68" fillId="0" borderId="1" xfId="80" applyFont="1" applyFill="1" applyBorder="1" applyAlignment="1">
      <alignment vertical="top"/>
    </xf>
    <xf numFmtId="4" fontId="69" fillId="0" borderId="1" xfId="80" applyNumberFormat="1" applyFont="1" applyFill="1" applyBorder="1" applyAlignment="1">
      <alignment wrapText="1"/>
    </xf>
    <xf numFmtId="4" fontId="69" fillId="0" borderId="1" xfId="80" applyNumberFormat="1" applyFont="1" applyFill="1" applyBorder="1"/>
    <xf numFmtId="4" fontId="68" fillId="0" borderId="1" xfId="80" applyNumberFormat="1" applyFont="1" applyFill="1" applyBorder="1" applyAlignment="1">
      <alignment horizontal="center" vertical="center"/>
    </xf>
    <xf numFmtId="167" fontId="67" fillId="0" borderId="1" xfId="80" applyNumberFormat="1" applyFont="1" applyFill="1" applyBorder="1" applyAlignment="1">
      <alignment horizontal="center" vertical="center" wrapText="1"/>
    </xf>
    <xf numFmtId="0" fontId="68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K12" sqref="K12"/>
    </sheetView>
  </sheetViews>
  <sheetFormatPr defaultRowHeight="15" x14ac:dyDescent="0.25"/>
  <cols>
    <col min="1" max="1" width="4.28515625" style="145" customWidth="1"/>
    <col min="2" max="2" width="62.28515625" style="121" customWidth="1"/>
    <col min="3" max="3" width="10.85546875" style="121" customWidth="1"/>
    <col min="4" max="4" width="18.42578125" style="145" customWidth="1"/>
    <col min="5" max="16384" width="9.140625" style="121"/>
  </cols>
  <sheetData>
    <row r="1" spans="1:4" ht="19.5" x14ac:dyDescent="0.25">
      <c r="A1" s="118" t="s">
        <v>199</v>
      </c>
      <c r="B1" s="118"/>
      <c r="C1" s="118"/>
      <c r="D1" s="118"/>
    </row>
    <row r="2" spans="1:4" x14ac:dyDescent="0.25">
      <c r="A2" s="119" t="s">
        <v>200</v>
      </c>
      <c r="B2" s="119"/>
      <c r="C2" s="119"/>
      <c r="D2" s="119"/>
    </row>
    <row r="3" spans="1:4" x14ac:dyDescent="0.25">
      <c r="A3" s="122" t="s">
        <v>201</v>
      </c>
      <c r="B3" s="122"/>
      <c r="C3" s="122"/>
      <c r="D3" s="122"/>
    </row>
    <row r="4" spans="1:4" ht="25.5" x14ac:dyDescent="0.25">
      <c r="A4" s="123" t="s">
        <v>202</v>
      </c>
      <c r="B4" s="123" t="s">
        <v>203</v>
      </c>
      <c r="C4" s="123" t="s">
        <v>204</v>
      </c>
      <c r="D4" s="123" t="s">
        <v>205</v>
      </c>
    </row>
    <row r="5" spans="1:4" x14ac:dyDescent="0.25">
      <c r="A5" s="124">
        <v>1</v>
      </c>
      <c r="B5" s="124" t="s">
        <v>206</v>
      </c>
      <c r="C5" s="125" t="s">
        <v>207</v>
      </c>
      <c r="D5" s="126" t="s">
        <v>208</v>
      </c>
    </row>
    <row r="6" spans="1:4" x14ac:dyDescent="0.25">
      <c r="A6" s="124">
        <v>2</v>
      </c>
      <c r="B6" s="124" t="s">
        <v>209</v>
      </c>
      <c r="C6" s="127"/>
      <c r="D6" s="128" t="s">
        <v>210</v>
      </c>
    </row>
    <row r="7" spans="1:4" x14ac:dyDescent="0.25">
      <c r="A7" s="124">
        <v>3</v>
      </c>
      <c r="B7" s="124" t="s">
        <v>211</v>
      </c>
      <c r="C7" s="127"/>
      <c r="D7" s="128" t="s">
        <v>212</v>
      </c>
    </row>
    <row r="8" spans="1:4" ht="27.75" customHeight="1" x14ac:dyDescent="0.25">
      <c r="A8" s="129" t="s">
        <v>213</v>
      </c>
      <c r="B8" s="129"/>
      <c r="C8" s="129"/>
      <c r="D8" s="129"/>
    </row>
    <row r="9" spans="1:4" x14ac:dyDescent="0.25">
      <c r="A9" s="130">
        <v>4</v>
      </c>
      <c r="B9" s="124" t="s">
        <v>214</v>
      </c>
      <c r="C9" s="123" t="s">
        <v>215</v>
      </c>
      <c r="D9" s="131">
        <v>0</v>
      </c>
    </row>
    <row r="10" spans="1:4" x14ac:dyDescent="0.25">
      <c r="A10" s="130">
        <v>5</v>
      </c>
      <c r="B10" s="124" t="s">
        <v>216</v>
      </c>
      <c r="C10" s="123" t="s">
        <v>215</v>
      </c>
      <c r="D10" s="131" t="s">
        <v>217</v>
      </c>
    </row>
    <row r="11" spans="1:4" x14ac:dyDescent="0.25">
      <c r="A11" s="130">
        <v>6</v>
      </c>
      <c r="B11" s="124" t="s">
        <v>218</v>
      </c>
      <c r="C11" s="123" t="s">
        <v>215</v>
      </c>
      <c r="D11" s="131">
        <v>61308.79</v>
      </c>
    </row>
    <row r="12" spans="1:4" ht="15.75" customHeight="1" x14ac:dyDescent="0.25">
      <c r="A12" s="130">
        <v>7</v>
      </c>
      <c r="B12" s="132" t="s">
        <v>219</v>
      </c>
      <c r="C12" s="123" t="s">
        <v>215</v>
      </c>
      <c r="D12" s="131">
        <f>D13+D14</f>
        <v>151229.46000000002</v>
      </c>
    </row>
    <row r="13" spans="1:4" x14ac:dyDescent="0.25">
      <c r="A13" s="130">
        <v>8</v>
      </c>
      <c r="B13" s="133" t="s">
        <v>220</v>
      </c>
      <c r="C13" s="123" t="s">
        <v>215</v>
      </c>
      <c r="D13" s="131">
        <v>148340.26</v>
      </c>
    </row>
    <row r="14" spans="1:4" x14ac:dyDescent="0.25">
      <c r="A14" s="130">
        <v>9</v>
      </c>
      <c r="B14" s="133" t="s">
        <v>221</v>
      </c>
      <c r="C14" s="123" t="s">
        <v>215</v>
      </c>
      <c r="D14" s="131">
        <v>2889.2</v>
      </c>
    </row>
    <row r="15" spans="1:4" x14ac:dyDescent="0.25">
      <c r="A15" s="130">
        <v>10</v>
      </c>
      <c r="B15" s="133" t="s">
        <v>222</v>
      </c>
      <c r="C15" s="123" t="s">
        <v>215</v>
      </c>
      <c r="D15" s="131" t="s">
        <v>217</v>
      </c>
    </row>
    <row r="16" spans="1:4" x14ac:dyDescent="0.25">
      <c r="A16" s="130">
        <v>11</v>
      </c>
      <c r="B16" s="124" t="s">
        <v>223</v>
      </c>
      <c r="C16" s="123" t="s">
        <v>215</v>
      </c>
      <c r="D16" s="131">
        <v>152775.64000000001</v>
      </c>
    </row>
    <row r="17" spans="1:4" x14ac:dyDescent="0.25">
      <c r="A17" s="130">
        <v>12</v>
      </c>
      <c r="B17" s="134" t="s">
        <v>224</v>
      </c>
      <c r="C17" s="123" t="s">
        <v>215</v>
      </c>
      <c r="D17" s="131">
        <f>D16</f>
        <v>152775.64000000001</v>
      </c>
    </row>
    <row r="18" spans="1:4" x14ac:dyDescent="0.25">
      <c r="A18" s="130">
        <v>13</v>
      </c>
      <c r="B18" s="133" t="s">
        <v>225</v>
      </c>
      <c r="C18" s="123" t="s">
        <v>215</v>
      </c>
      <c r="D18" s="131" t="s">
        <v>217</v>
      </c>
    </row>
    <row r="19" spans="1:4" x14ac:dyDescent="0.25">
      <c r="A19" s="130">
        <v>14</v>
      </c>
      <c r="B19" s="133" t="s">
        <v>226</v>
      </c>
      <c r="C19" s="123" t="s">
        <v>215</v>
      </c>
      <c r="D19" s="131" t="s">
        <v>217</v>
      </c>
    </row>
    <row r="20" spans="1:4" x14ac:dyDescent="0.25">
      <c r="A20" s="130">
        <v>15</v>
      </c>
      <c r="B20" s="133" t="s">
        <v>227</v>
      </c>
      <c r="C20" s="123" t="s">
        <v>215</v>
      </c>
      <c r="D20" s="131" t="s">
        <v>217</v>
      </c>
    </row>
    <row r="21" spans="1:4" x14ac:dyDescent="0.25">
      <c r="A21" s="130">
        <v>16</v>
      </c>
      <c r="B21" s="133" t="s">
        <v>228</v>
      </c>
      <c r="C21" s="123" t="s">
        <v>215</v>
      </c>
      <c r="D21" s="131" t="s">
        <v>217</v>
      </c>
    </row>
    <row r="22" spans="1:4" x14ac:dyDescent="0.25">
      <c r="A22" s="130">
        <v>17</v>
      </c>
      <c r="B22" s="124" t="s">
        <v>229</v>
      </c>
      <c r="C22" s="123" t="s">
        <v>215</v>
      </c>
      <c r="D22" s="131">
        <f>D16</f>
        <v>152775.64000000001</v>
      </c>
    </row>
    <row r="23" spans="1:4" x14ac:dyDescent="0.25">
      <c r="A23" s="130">
        <v>18</v>
      </c>
      <c r="B23" s="124" t="s">
        <v>230</v>
      </c>
      <c r="C23" s="123" t="s">
        <v>215</v>
      </c>
      <c r="D23" s="131" t="s">
        <v>217</v>
      </c>
    </row>
    <row r="24" spans="1:4" x14ac:dyDescent="0.25">
      <c r="A24" s="130">
        <v>19</v>
      </c>
      <c r="B24" s="124" t="s">
        <v>231</v>
      </c>
      <c r="C24" s="123" t="s">
        <v>215</v>
      </c>
      <c r="D24" s="131">
        <v>0</v>
      </c>
    </row>
    <row r="25" spans="1:4" x14ac:dyDescent="0.25">
      <c r="A25" s="130">
        <v>20</v>
      </c>
      <c r="B25" s="124" t="s">
        <v>232</v>
      </c>
      <c r="C25" s="123" t="s">
        <v>215</v>
      </c>
      <c r="D25" s="131">
        <f>D11+D12-D16+D9</f>
        <v>59762.610000000015</v>
      </c>
    </row>
    <row r="26" spans="1:4" ht="27.75" customHeight="1" x14ac:dyDescent="0.25">
      <c r="A26" s="129" t="s">
        <v>233</v>
      </c>
      <c r="B26" s="129"/>
      <c r="C26" s="129"/>
      <c r="D26" s="129"/>
    </row>
    <row r="27" spans="1:4" x14ac:dyDescent="0.25">
      <c r="A27" s="130">
        <v>21</v>
      </c>
      <c r="B27" s="135" t="s">
        <v>234</v>
      </c>
      <c r="C27" s="136"/>
      <c r="D27" s="137"/>
    </row>
    <row r="28" spans="1:4" x14ac:dyDescent="0.25">
      <c r="A28" s="130">
        <v>22</v>
      </c>
      <c r="B28" s="124" t="s">
        <v>235</v>
      </c>
      <c r="C28" s="123" t="s">
        <v>215</v>
      </c>
      <c r="D28" s="131">
        <v>148897.12092216683</v>
      </c>
    </row>
    <row r="29" spans="1:4" x14ac:dyDescent="0.25">
      <c r="A29" s="130">
        <v>23</v>
      </c>
      <c r="B29" s="124" t="s">
        <v>236</v>
      </c>
      <c r="C29" s="125" t="s">
        <v>237</v>
      </c>
      <c r="D29" s="123" t="s">
        <v>238</v>
      </c>
    </row>
    <row r="30" spans="1:4" x14ac:dyDescent="0.25">
      <c r="A30" s="129" t="s">
        <v>239</v>
      </c>
      <c r="B30" s="129"/>
      <c r="C30" s="129"/>
      <c r="D30" s="129"/>
    </row>
    <row r="31" spans="1:4" x14ac:dyDescent="0.25">
      <c r="A31" s="130">
        <v>24</v>
      </c>
      <c r="B31" s="124" t="s">
        <v>240</v>
      </c>
      <c r="C31" s="123" t="s">
        <v>241</v>
      </c>
      <c r="D31" s="138">
        <v>0</v>
      </c>
    </row>
    <row r="32" spans="1:4" x14ac:dyDescent="0.25">
      <c r="A32" s="130">
        <v>25</v>
      </c>
      <c r="B32" s="124" t="s">
        <v>242</v>
      </c>
      <c r="C32" s="123" t="s">
        <v>241</v>
      </c>
      <c r="D32" s="138">
        <v>0</v>
      </c>
    </row>
    <row r="33" spans="1:4" x14ac:dyDescent="0.25">
      <c r="A33" s="130">
        <v>26</v>
      </c>
      <c r="B33" s="124" t="s">
        <v>243</v>
      </c>
      <c r="C33" s="123" t="s">
        <v>241</v>
      </c>
      <c r="D33" s="138">
        <v>0</v>
      </c>
    </row>
    <row r="34" spans="1:4" x14ac:dyDescent="0.25">
      <c r="A34" s="130">
        <v>27</v>
      </c>
      <c r="B34" s="124" t="s">
        <v>244</v>
      </c>
      <c r="C34" s="123" t="s">
        <v>215</v>
      </c>
      <c r="D34" s="131">
        <v>0</v>
      </c>
    </row>
    <row r="35" spans="1:4" x14ac:dyDescent="0.25">
      <c r="A35" s="129" t="s">
        <v>245</v>
      </c>
      <c r="B35" s="129"/>
      <c r="C35" s="129"/>
      <c r="D35" s="129"/>
    </row>
    <row r="36" spans="1:4" x14ac:dyDescent="0.25">
      <c r="A36" s="130">
        <v>28</v>
      </c>
      <c r="B36" s="124" t="s">
        <v>214</v>
      </c>
      <c r="C36" s="123" t="s">
        <v>215</v>
      </c>
      <c r="D36" s="131">
        <v>0</v>
      </c>
    </row>
    <row r="37" spans="1:4" x14ac:dyDescent="0.25">
      <c r="A37" s="130">
        <v>29</v>
      </c>
      <c r="B37" s="124" t="s">
        <v>216</v>
      </c>
      <c r="C37" s="123" t="s">
        <v>215</v>
      </c>
      <c r="D37" s="131"/>
    </row>
    <row r="38" spans="1:4" ht="15.75" customHeight="1" x14ac:dyDescent="0.25">
      <c r="A38" s="130">
        <v>30</v>
      </c>
      <c r="B38" s="124" t="s">
        <v>218</v>
      </c>
      <c r="C38" s="123" t="s">
        <v>215</v>
      </c>
      <c r="D38" s="131">
        <v>198325.04</v>
      </c>
    </row>
    <row r="39" spans="1:4" x14ac:dyDescent="0.25">
      <c r="A39" s="130">
        <v>31</v>
      </c>
      <c r="B39" s="124" t="s">
        <v>230</v>
      </c>
      <c r="C39" s="123" t="s">
        <v>215</v>
      </c>
      <c r="D39" s="131">
        <v>0</v>
      </c>
    </row>
    <row r="40" spans="1:4" x14ac:dyDescent="0.25">
      <c r="A40" s="130">
        <v>32</v>
      </c>
      <c r="B40" s="124" t="s">
        <v>231</v>
      </c>
      <c r="C40" s="123" t="s">
        <v>215</v>
      </c>
      <c r="D40" s="131"/>
    </row>
    <row r="41" spans="1:4" x14ac:dyDescent="0.25">
      <c r="A41" s="130">
        <v>33</v>
      </c>
      <c r="B41" s="124" t="s">
        <v>232</v>
      </c>
      <c r="C41" s="123" t="s">
        <v>215</v>
      </c>
      <c r="D41" s="131">
        <f>D48+D58+D68+D78+D88</f>
        <v>212924.57</v>
      </c>
    </row>
    <row r="42" spans="1:4" x14ac:dyDescent="0.25">
      <c r="A42" s="129" t="s">
        <v>246</v>
      </c>
      <c r="B42" s="129"/>
      <c r="C42" s="129"/>
      <c r="D42" s="129"/>
    </row>
    <row r="43" spans="1:4" x14ac:dyDescent="0.25">
      <c r="A43" s="130">
        <v>34</v>
      </c>
      <c r="B43" s="124" t="s">
        <v>247</v>
      </c>
      <c r="C43" s="123" t="s">
        <v>217</v>
      </c>
      <c r="D43" s="139" t="s">
        <v>248</v>
      </c>
    </row>
    <row r="44" spans="1:4" x14ac:dyDescent="0.25">
      <c r="A44" s="130">
        <v>35</v>
      </c>
      <c r="B44" s="124" t="s">
        <v>204</v>
      </c>
      <c r="C44" s="123" t="s">
        <v>217</v>
      </c>
      <c r="D44" s="128" t="s">
        <v>249</v>
      </c>
    </row>
    <row r="45" spans="1:4" x14ac:dyDescent="0.25">
      <c r="A45" s="130">
        <v>36</v>
      </c>
      <c r="B45" s="124" t="s">
        <v>250</v>
      </c>
      <c r="C45" s="123" t="s">
        <v>251</v>
      </c>
      <c r="D45" s="131">
        <v>213.16</v>
      </c>
    </row>
    <row r="46" spans="1:4" x14ac:dyDescent="0.25">
      <c r="A46" s="130">
        <v>37</v>
      </c>
      <c r="B46" s="124" t="s">
        <v>252</v>
      </c>
      <c r="C46" s="123" t="s">
        <v>215</v>
      </c>
      <c r="D46" s="131">
        <v>485165.56</v>
      </c>
    </row>
    <row r="47" spans="1:4" x14ac:dyDescent="0.25">
      <c r="A47" s="130">
        <v>38</v>
      </c>
      <c r="B47" s="124" t="s">
        <v>253</v>
      </c>
      <c r="C47" s="123" t="s">
        <v>215</v>
      </c>
      <c r="D47" s="131">
        <v>451386.27</v>
      </c>
    </row>
    <row r="48" spans="1:4" x14ac:dyDescent="0.25">
      <c r="A48" s="130">
        <v>39</v>
      </c>
      <c r="B48" s="124" t="s">
        <v>254</v>
      </c>
      <c r="C48" s="123" t="s">
        <v>215</v>
      </c>
      <c r="D48" s="131">
        <v>186460.89</v>
      </c>
    </row>
    <row r="49" spans="1:4" x14ac:dyDescent="0.25">
      <c r="A49" s="130">
        <v>40</v>
      </c>
      <c r="B49" s="124" t="s">
        <v>255</v>
      </c>
      <c r="C49" s="123" t="s">
        <v>215</v>
      </c>
      <c r="D49" s="131">
        <v>545180.84000000008</v>
      </c>
    </row>
    <row r="50" spans="1:4" x14ac:dyDescent="0.25">
      <c r="A50" s="130">
        <v>41</v>
      </c>
      <c r="B50" s="124" t="s">
        <v>256</v>
      </c>
      <c r="C50" s="123" t="s">
        <v>215</v>
      </c>
      <c r="D50" s="131">
        <f>D49-D51</f>
        <v>358719.95000000007</v>
      </c>
    </row>
    <row r="51" spans="1:4" ht="15" customHeight="1" x14ac:dyDescent="0.25">
      <c r="A51" s="130">
        <v>42</v>
      </c>
      <c r="B51" s="132" t="s">
        <v>257</v>
      </c>
      <c r="C51" s="123" t="s">
        <v>215</v>
      </c>
      <c r="D51" s="131">
        <f>D48</f>
        <v>186460.89</v>
      </c>
    </row>
    <row r="52" spans="1:4" ht="15" customHeight="1" x14ac:dyDescent="0.25">
      <c r="A52" s="130">
        <v>43</v>
      </c>
      <c r="B52" s="132" t="s">
        <v>258</v>
      </c>
      <c r="C52" s="123" t="s">
        <v>215</v>
      </c>
      <c r="D52" s="131"/>
    </row>
    <row r="53" spans="1:4" ht="26.25" x14ac:dyDescent="0.25">
      <c r="A53" s="140">
        <v>44</v>
      </c>
      <c r="B53" s="132" t="s">
        <v>247</v>
      </c>
      <c r="C53" s="123" t="s">
        <v>217</v>
      </c>
      <c r="D53" s="139" t="s">
        <v>259</v>
      </c>
    </row>
    <row r="54" spans="1:4" x14ac:dyDescent="0.25">
      <c r="A54" s="130">
        <v>45</v>
      </c>
      <c r="B54" s="124" t="s">
        <v>204</v>
      </c>
      <c r="C54" s="123" t="s">
        <v>217</v>
      </c>
      <c r="D54" s="128" t="s">
        <v>260</v>
      </c>
    </row>
    <row r="55" spans="1:4" x14ac:dyDescent="0.25">
      <c r="A55" s="130">
        <v>46</v>
      </c>
      <c r="B55" s="124" t="s">
        <v>250</v>
      </c>
      <c r="C55" s="123" t="s">
        <v>251</v>
      </c>
      <c r="D55" s="131">
        <v>541.99690902898976</v>
      </c>
    </row>
    <row r="56" spans="1:4" x14ac:dyDescent="0.25">
      <c r="A56" s="130">
        <v>47</v>
      </c>
      <c r="B56" s="124" t="s">
        <v>252</v>
      </c>
      <c r="C56" s="123" t="s">
        <v>215</v>
      </c>
      <c r="D56" s="131">
        <v>7737.95</v>
      </c>
    </row>
    <row r="57" spans="1:4" x14ac:dyDescent="0.25">
      <c r="A57" s="130">
        <v>48</v>
      </c>
      <c r="B57" s="124" t="s">
        <v>253</v>
      </c>
      <c r="C57" s="123" t="s">
        <v>215</v>
      </c>
      <c r="D57" s="131">
        <v>8651.14</v>
      </c>
    </row>
    <row r="58" spans="1:4" x14ac:dyDescent="0.25">
      <c r="A58" s="130">
        <v>49</v>
      </c>
      <c r="B58" s="124" t="s">
        <v>254</v>
      </c>
      <c r="C58" s="123" t="s">
        <v>215</v>
      </c>
      <c r="D58" s="131">
        <v>1366.95</v>
      </c>
    </row>
    <row r="59" spans="1:4" x14ac:dyDescent="0.25">
      <c r="A59" s="130">
        <v>50</v>
      </c>
      <c r="B59" s="124" t="s">
        <v>255</v>
      </c>
      <c r="C59" s="123" t="s">
        <v>215</v>
      </c>
      <c r="D59" s="131">
        <f>D56</f>
        <v>7737.95</v>
      </c>
    </row>
    <row r="60" spans="1:4" x14ac:dyDescent="0.25">
      <c r="A60" s="130">
        <v>51</v>
      </c>
      <c r="B60" s="124" t="s">
        <v>256</v>
      </c>
      <c r="C60" s="123" t="s">
        <v>215</v>
      </c>
      <c r="D60" s="131">
        <f>D59</f>
        <v>7737.95</v>
      </c>
    </row>
    <row r="61" spans="1:4" ht="15" customHeight="1" x14ac:dyDescent="0.25">
      <c r="A61" s="130">
        <v>52</v>
      </c>
      <c r="B61" s="132" t="s">
        <v>257</v>
      </c>
      <c r="C61" s="123" t="s">
        <v>215</v>
      </c>
      <c r="D61" s="131">
        <f>D59-D60</f>
        <v>0</v>
      </c>
    </row>
    <row r="62" spans="1:4" ht="15" customHeight="1" x14ac:dyDescent="0.25">
      <c r="A62" s="130">
        <v>53</v>
      </c>
      <c r="B62" s="132" t="s">
        <v>258</v>
      </c>
      <c r="C62" s="123" t="s">
        <v>215</v>
      </c>
      <c r="D62" s="131">
        <v>0</v>
      </c>
    </row>
    <row r="63" spans="1:4" ht="26.25" x14ac:dyDescent="0.25">
      <c r="A63" s="140">
        <v>54</v>
      </c>
      <c r="B63" s="132" t="s">
        <v>247</v>
      </c>
      <c r="C63" s="123" t="s">
        <v>217</v>
      </c>
      <c r="D63" s="141" t="s">
        <v>261</v>
      </c>
    </row>
    <row r="64" spans="1:4" x14ac:dyDescent="0.25">
      <c r="A64" s="130">
        <v>55</v>
      </c>
      <c r="B64" s="124" t="s">
        <v>204</v>
      </c>
      <c r="C64" s="123" t="s">
        <v>217</v>
      </c>
      <c r="D64" s="131" t="s">
        <v>260</v>
      </c>
    </row>
    <row r="65" spans="1:4" x14ac:dyDescent="0.25">
      <c r="A65" s="130">
        <v>56</v>
      </c>
      <c r="B65" s="124" t="s">
        <v>250</v>
      </c>
      <c r="C65" s="123" t="s">
        <v>251</v>
      </c>
      <c r="D65" s="131">
        <v>352.94683172577754</v>
      </c>
    </row>
    <row r="66" spans="1:4" x14ac:dyDescent="0.25">
      <c r="A66" s="130">
        <v>57</v>
      </c>
      <c r="B66" s="124" t="s">
        <v>252</v>
      </c>
      <c r="C66" s="123" t="s">
        <v>215</v>
      </c>
      <c r="D66" s="131">
        <v>69481.58</v>
      </c>
    </row>
    <row r="67" spans="1:4" x14ac:dyDescent="0.25">
      <c r="A67" s="130">
        <v>58</v>
      </c>
      <c r="B67" s="124" t="s">
        <v>253</v>
      </c>
      <c r="C67" s="123" t="s">
        <v>215</v>
      </c>
      <c r="D67" s="131">
        <v>77753.47</v>
      </c>
    </row>
    <row r="68" spans="1:4" x14ac:dyDescent="0.25">
      <c r="A68" s="130">
        <v>59</v>
      </c>
      <c r="B68" s="124" t="s">
        <v>254</v>
      </c>
      <c r="C68" s="123" t="s">
        <v>215</v>
      </c>
      <c r="D68" s="131">
        <v>10393.799999999999</v>
      </c>
    </row>
    <row r="69" spans="1:4" x14ac:dyDescent="0.25">
      <c r="A69" s="130">
        <v>60</v>
      </c>
      <c r="B69" s="124" t="s">
        <v>255</v>
      </c>
      <c r="C69" s="123" t="s">
        <v>215</v>
      </c>
      <c r="D69" s="131">
        <v>72910.950000000012</v>
      </c>
    </row>
    <row r="70" spans="1:4" x14ac:dyDescent="0.25">
      <c r="A70" s="130">
        <v>61</v>
      </c>
      <c r="B70" s="124" t="s">
        <v>256</v>
      </c>
      <c r="C70" s="123" t="s">
        <v>215</v>
      </c>
      <c r="D70" s="131">
        <f>D69-D71</f>
        <v>62517.150000000009</v>
      </c>
    </row>
    <row r="71" spans="1:4" ht="15" customHeight="1" x14ac:dyDescent="0.25">
      <c r="A71" s="130">
        <v>62</v>
      </c>
      <c r="B71" s="132" t="s">
        <v>257</v>
      </c>
      <c r="C71" s="123" t="s">
        <v>215</v>
      </c>
      <c r="D71" s="131">
        <f>D68</f>
        <v>10393.799999999999</v>
      </c>
    </row>
    <row r="72" spans="1:4" ht="15" customHeight="1" x14ac:dyDescent="0.25">
      <c r="A72" s="130">
        <v>63</v>
      </c>
      <c r="B72" s="132" t="s">
        <v>258</v>
      </c>
      <c r="C72" s="123" t="s">
        <v>215</v>
      </c>
      <c r="D72" s="131"/>
    </row>
    <row r="73" spans="1:4" x14ac:dyDescent="0.25">
      <c r="A73" s="130">
        <v>64</v>
      </c>
      <c r="B73" s="124" t="s">
        <v>247</v>
      </c>
      <c r="C73" s="123" t="s">
        <v>217</v>
      </c>
      <c r="D73" s="142" t="s">
        <v>262</v>
      </c>
    </row>
    <row r="74" spans="1:4" x14ac:dyDescent="0.25">
      <c r="A74" s="130">
        <v>65</v>
      </c>
      <c r="B74" s="124" t="s">
        <v>204</v>
      </c>
      <c r="C74" s="123" t="s">
        <v>217</v>
      </c>
      <c r="D74" s="131" t="s">
        <v>260</v>
      </c>
    </row>
    <row r="75" spans="1:4" x14ac:dyDescent="0.25">
      <c r="A75" s="130">
        <v>66</v>
      </c>
      <c r="B75" s="124" t="s">
        <v>250</v>
      </c>
      <c r="C75" s="123" t="s">
        <v>251</v>
      </c>
      <c r="D75" s="131">
        <v>859.95</v>
      </c>
    </row>
    <row r="76" spans="1:4" x14ac:dyDescent="0.25">
      <c r="A76" s="130">
        <v>67</v>
      </c>
      <c r="B76" s="124" t="s">
        <v>252</v>
      </c>
      <c r="C76" s="123" t="s">
        <v>215</v>
      </c>
      <c r="D76" s="131">
        <v>69261.929999999993</v>
      </c>
    </row>
    <row r="77" spans="1:4" x14ac:dyDescent="0.25">
      <c r="A77" s="130">
        <v>68</v>
      </c>
      <c r="B77" s="124" t="s">
        <v>253</v>
      </c>
      <c r="C77" s="123" t="s">
        <v>215</v>
      </c>
      <c r="D77" s="131">
        <v>78596.03</v>
      </c>
    </row>
    <row r="78" spans="1:4" x14ac:dyDescent="0.25">
      <c r="A78" s="130">
        <v>69</v>
      </c>
      <c r="B78" s="124" t="s">
        <v>254</v>
      </c>
      <c r="C78" s="123" t="s">
        <v>215</v>
      </c>
      <c r="D78" s="131">
        <v>10577.85</v>
      </c>
    </row>
    <row r="79" spans="1:4" x14ac:dyDescent="0.25">
      <c r="A79" s="130">
        <v>70</v>
      </c>
      <c r="B79" s="124" t="s">
        <v>255</v>
      </c>
      <c r="C79" s="123" t="s">
        <v>215</v>
      </c>
      <c r="D79" s="131">
        <f>D76</f>
        <v>69261.929999999993</v>
      </c>
    </row>
    <row r="80" spans="1:4" x14ac:dyDescent="0.25">
      <c r="A80" s="130">
        <v>71</v>
      </c>
      <c r="B80" s="124" t="s">
        <v>256</v>
      </c>
      <c r="C80" s="123" t="s">
        <v>215</v>
      </c>
      <c r="D80" s="131">
        <f>D79</f>
        <v>69261.929999999993</v>
      </c>
    </row>
    <row r="81" spans="1:4" ht="14.25" customHeight="1" x14ac:dyDescent="0.25">
      <c r="A81" s="130">
        <v>72</v>
      </c>
      <c r="B81" s="132" t="s">
        <v>257</v>
      </c>
      <c r="C81" s="123" t="s">
        <v>215</v>
      </c>
      <c r="D81" s="131">
        <v>0</v>
      </c>
    </row>
    <row r="82" spans="1:4" ht="14.25" customHeight="1" x14ac:dyDescent="0.25">
      <c r="A82" s="130">
        <v>73</v>
      </c>
      <c r="B82" s="132" t="s">
        <v>258</v>
      </c>
      <c r="C82" s="123" t="s">
        <v>215</v>
      </c>
      <c r="D82" s="131">
        <v>0</v>
      </c>
    </row>
    <row r="83" spans="1:4" x14ac:dyDescent="0.25">
      <c r="A83" s="130">
        <v>74</v>
      </c>
      <c r="B83" s="124" t="s">
        <v>247</v>
      </c>
      <c r="C83" s="123" t="s">
        <v>217</v>
      </c>
      <c r="D83" s="142" t="s">
        <v>263</v>
      </c>
    </row>
    <row r="84" spans="1:4" x14ac:dyDescent="0.25">
      <c r="A84" s="130">
        <v>75</v>
      </c>
      <c r="B84" s="124" t="s">
        <v>204</v>
      </c>
      <c r="C84" s="123" t="s">
        <v>217</v>
      </c>
      <c r="D84" s="131" t="s">
        <v>264</v>
      </c>
    </row>
    <row r="85" spans="1:4" x14ac:dyDescent="0.25">
      <c r="A85" s="130">
        <v>76</v>
      </c>
      <c r="B85" s="124" t="s">
        <v>250</v>
      </c>
      <c r="C85" s="123" t="s">
        <v>251</v>
      </c>
      <c r="D85" s="143">
        <v>3691.4376000000007</v>
      </c>
    </row>
    <row r="86" spans="1:4" x14ac:dyDescent="0.25">
      <c r="A86" s="130">
        <v>77</v>
      </c>
      <c r="B86" s="124" t="s">
        <v>252</v>
      </c>
      <c r="C86" s="123" t="s">
        <v>215</v>
      </c>
      <c r="D86" s="144">
        <v>10557.31</v>
      </c>
    </row>
    <row r="87" spans="1:4" x14ac:dyDescent="0.25">
      <c r="A87" s="130">
        <v>78</v>
      </c>
      <c r="B87" s="124" t="s">
        <v>253</v>
      </c>
      <c r="C87" s="123" t="s">
        <v>215</v>
      </c>
      <c r="D87" s="144">
        <v>11217.89</v>
      </c>
    </row>
    <row r="88" spans="1:4" x14ac:dyDescent="0.25">
      <c r="A88" s="130">
        <v>79</v>
      </c>
      <c r="B88" s="124" t="s">
        <v>254</v>
      </c>
      <c r="C88" s="123" t="s">
        <v>215</v>
      </c>
      <c r="D88" s="144">
        <v>4125.08</v>
      </c>
    </row>
    <row r="89" spans="1:4" x14ac:dyDescent="0.25">
      <c r="A89" s="130">
        <v>80</v>
      </c>
      <c r="B89" s="124" t="s">
        <v>255</v>
      </c>
      <c r="C89" s="123" t="s">
        <v>215</v>
      </c>
      <c r="D89" s="131">
        <v>3019.98</v>
      </c>
    </row>
    <row r="90" spans="1:4" x14ac:dyDescent="0.25">
      <c r="A90" s="130">
        <v>81</v>
      </c>
      <c r="B90" s="124" t="s">
        <v>256</v>
      </c>
      <c r="C90" s="123" t="s">
        <v>215</v>
      </c>
      <c r="D90" s="131">
        <f>D89</f>
        <v>3019.98</v>
      </c>
    </row>
    <row r="91" spans="1:4" ht="14.25" customHeight="1" x14ac:dyDescent="0.25">
      <c r="A91" s="130">
        <v>82</v>
      </c>
      <c r="B91" s="132" t="s">
        <v>257</v>
      </c>
      <c r="C91" s="123" t="s">
        <v>215</v>
      </c>
      <c r="D91" s="131">
        <f>D89-D90</f>
        <v>0</v>
      </c>
    </row>
    <row r="92" spans="1:4" ht="14.25" customHeight="1" x14ac:dyDescent="0.25">
      <c r="A92" s="130">
        <v>83</v>
      </c>
      <c r="B92" s="132" t="s">
        <v>258</v>
      </c>
      <c r="C92" s="123" t="s">
        <v>215</v>
      </c>
      <c r="D92" s="131">
        <v>0</v>
      </c>
    </row>
    <row r="93" spans="1:4" x14ac:dyDescent="0.25">
      <c r="A93" s="129" t="s">
        <v>265</v>
      </c>
      <c r="B93" s="129"/>
      <c r="C93" s="129"/>
      <c r="D93" s="129"/>
    </row>
    <row r="94" spans="1:4" x14ac:dyDescent="0.25">
      <c r="A94" s="130">
        <v>84</v>
      </c>
      <c r="B94" s="124" t="s">
        <v>240</v>
      </c>
      <c r="C94" s="123" t="s">
        <v>241</v>
      </c>
      <c r="D94" s="131"/>
    </row>
    <row r="95" spans="1:4" x14ac:dyDescent="0.25">
      <c r="A95" s="130">
        <v>85</v>
      </c>
      <c r="B95" s="124" t="s">
        <v>242</v>
      </c>
      <c r="C95" s="123" t="s">
        <v>241</v>
      </c>
      <c r="D95" s="131"/>
    </row>
    <row r="96" spans="1:4" x14ac:dyDescent="0.25">
      <c r="A96" s="130">
        <v>86</v>
      </c>
      <c r="B96" s="124" t="s">
        <v>243</v>
      </c>
      <c r="C96" s="123" t="s">
        <v>266</v>
      </c>
      <c r="D96" s="131"/>
    </row>
    <row r="97" spans="1:4" x14ac:dyDescent="0.25">
      <c r="A97" s="130">
        <v>87</v>
      </c>
      <c r="B97" s="124" t="s">
        <v>244</v>
      </c>
      <c r="C97" s="123" t="s">
        <v>215</v>
      </c>
      <c r="D97" s="131"/>
    </row>
    <row r="98" spans="1:4" x14ac:dyDescent="0.25">
      <c r="A98" s="129" t="s">
        <v>267</v>
      </c>
      <c r="B98" s="129"/>
      <c r="C98" s="129"/>
      <c r="D98" s="129"/>
    </row>
    <row r="99" spans="1:4" x14ac:dyDescent="0.25">
      <c r="A99" s="130">
        <v>88</v>
      </c>
      <c r="B99" s="124" t="s">
        <v>268</v>
      </c>
      <c r="C99" s="123" t="s">
        <v>241</v>
      </c>
      <c r="D99" s="131">
        <v>1</v>
      </c>
    </row>
    <row r="100" spans="1:4" x14ac:dyDescent="0.25">
      <c r="A100" s="130">
        <v>89</v>
      </c>
      <c r="B100" s="124" t="s">
        <v>269</v>
      </c>
      <c r="C100" s="123" t="s">
        <v>241</v>
      </c>
      <c r="D100" s="131">
        <v>0</v>
      </c>
    </row>
    <row r="101" spans="1:4" ht="15" customHeight="1" x14ac:dyDescent="0.25">
      <c r="A101" s="130">
        <v>90</v>
      </c>
      <c r="B101" s="124" t="s">
        <v>270</v>
      </c>
      <c r="C101" s="123" t="s">
        <v>215</v>
      </c>
      <c r="D101" s="131">
        <v>0</v>
      </c>
    </row>
    <row r="103" spans="1:4" x14ac:dyDescent="0.25">
      <c r="D103" s="120" t="s">
        <v>73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showZeros="0" topLeftCell="A191" zoomScaleNormal="100" workbookViewId="0">
      <selection activeCell="K203" sqref="K203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98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101" t="s">
        <v>0</v>
      </c>
      <c r="F1" s="101"/>
      <c r="G1" s="101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02" t="s">
        <v>3</v>
      </c>
      <c r="C5" s="102"/>
      <c r="D5" s="102"/>
      <c r="E5" s="102"/>
      <c r="F5" s="102"/>
      <c r="G5" s="102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00" t="s">
        <v>10</v>
      </c>
      <c r="B11" s="100"/>
      <c r="C11" s="100"/>
      <c r="D11" s="100"/>
      <c r="E11" s="100"/>
      <c r="F11" s="100"/>
      <c r="G11" s="100"/>
    </row>
    <row r="12" spans="1:7" s="13" customFormat="1" ht="12.75" hidden="1" customHeight="1" outlineLevel="1" x14ac:dyDescent="0.2">
      <c r="A12" s="103" t="s">
        <v>11</v>
      </c>
      <c r="B12" s="103"/>
      <c r="C12" s="103"/>
      <c r="D12" s="103"/>
      <c r="E12" s="103"/>
      <c r="F12" s="103"/>
      <c r="G12" s="103"/>
    </row>
    <row r="13" spans="1:7" s="13" customFormat="1" hidden="1" outlineLevel="1" x14ac:dyDescent="0.2">
      <c r="A13" s="100" t="s">
        <v>12</v>
      </c>
      <c r="B13" s="100"/>
      <c r="C13" s="100"/>
      <c r="D13" s="100"/>
      <c r="E13" s="100"/>
      <c r="F13" s="100"/>
      <c r="G13" s="100"/>
    </row>
    <row r="14" spans="1:7" s="13" customFormat="1" hidden="1" outlineLevel="1" x14ac:dyDescent="0.2">
      <c r="A14" s="100" t="s">
        <v>13</v>
      </c>
      <c r="B14" s="100"/>
      <c r="C14" s="100"/>
      <c r="D14" s="100"/>
      <c r="E14" s="100"/>
      <c r="F14" s="100"/>
      <c r="G14" s="100"/>
    </row>
    <row r="15" spans="1:7" s="13" customFormat="1" hidden="1" outlineLevel="1" x14ac:dyDescent="0.2">
      <c r="A15" s="100" t="s">
        <v>14</v>
      </c>
      <c r="B15" s="100"/>
      <c r="C15" s="100"/>
      <c r="D15" s="100"/>
      <c r="E15" s="100"/>
      <c r="F15" s="100"/>
      <c r="G15" s="100"/>
    </row>
    <row r="16" spans="1:7" s="13" customFormat="1" hidden="1" outlineLevel="1" x14ac:dyDescent="0.2">
      <c r="A16" s="105" t="s">
        <v>15</v>
      </c>
      <c r="B16" s="100"/>
      <c r="C16" s="100"/>
      <c r="D16" s="100"/>
      <c r="E16" s="100"/>
      <c r="F16" s="100"/>
      <c r="G16" s="100"/>
    </row>
    <row r="17" spans="1:7" s="13" customFormat="1" hidden="1" outlineLevel="1" x14ac:dyDescent="0.2">
      <c r="A17" s="100" t="s">
        <v>16</v>
      </c>
      <c r="B17" s="100"/>
      <c r="C17" s="100"/>
      <c r="D17" s="100"/>
      <c r="E17" s="100"/>
      <c r="F17" s="100"/>
      <c r="G17" s="100"/>
    </row>
    <row r="18" spans="1:7" s="13" customFormat="1" hidden="1" outlineLevel="1" x14ac:dyDescent="0.2">
      <c r="A18" s="106" t="s">
        <v>17</v>
      </c>
      <c r="B18" s="106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99" t="s">
        <v>198</v>
      </c>
    </row>
    <row r="20" spans="1:7" s="20" customFormat="1" ht="27" customHeight="1" x14ac:dyDescent="0.2">
      <c r="A20" s="107" t="s">
        <v>18</v>
      </c>
      <c r="B20" s="107"/>
      <c r="C20" s="107"/>
      <c r="D20" s="107"/>
      <c r="E20" s="107"/>
      <c r="F20" s="107"/>
      <c r="G20" s="107"/>
    </row>
    <row r="21" spans="1:7" s="20" customFormat="1" ht="15" x14ac:dyDescent="0.25">
      <c r="A21" s="21"/>
      <c r="B21" s="108" t="s">
        <v>19</v>
      </c>
      <c r="C21" s="108"/>
      <c r="D21" s="108"/>
      <c r="E21" s="108"/>
      <c r="F21" s="108"/>
      <c r="G21" s="108"/>
    </row>
    <row r="22" spans="1:7" ht="10.5" customHeight="1" collapsed="1" x14ac:dyDescent="0.2">
      <c r="A22" s="22"/>
      <c r="B22" s="22"/>
      <c r="C22" s="22"/>
      <c r="D22" s="22"/>
      <c r="E22" s="22"/>
      <c r="F22" s="22"/>
      <c r="G22" s="23"/>
    </row>
    <row r="23" spans="1:7" s="18" customFormat="1" ht="42.75" customHeight="1" x14ac:dyDescent="0.2">
      <c r="A23" s="24"/>
      <c r="B23" s="25" t="s">
        <v>20</v>
      </c>
      <c r="C23" s="109" t="s">
        <v>21</v>
      </c>
      <c r="D23" s="109"/>
      <c r="E23" s="26" t="s">
        <v>22</v>
      </c>
      <c r="F23" s="27"/>
      <c r="G23" s="28" t="s">
        <v>23</v>
      </c>
    </row>
    <row r="24" spans="1:7" s="18" customFormat="1" x14ac:dyDescent="0.2">
      <c r="A24" s="24"/>
      <c r="B24" s="110" t="s">
        <v>24</v>
      </c>
      <c r="C24" s="110"/>
      <c r="D24" s="110"/>
      <c r="E24" s="110"/>
      <c r="F24" s="110"/>
      <c r="G24" s="110"/>
    </row>
    <row r="25" spans="1:7" s="18" customFormat="1" x14ac:dyDescent="0.2">
      <c r="A25" s="24"/>
      <c r="B25" s="29" t="s">
        <v>25</v>
      </c>
      <c r="C25" s="30"/>
      <c r="D25" s="30"/>
      <c r="E25" s="30"/>
      <c r="F25" s="31"/>
      <c r="G25" s="32"/>
    </row>
    <row r="26" spans="1:7" s="18" customFormat="1" x14ac:dyDescent="0.2">
      <c r="A26" s="24"/>
      <c r="B26" s="33" t="s">
        <v>26</v>
      </c>
      <c r="C26" s="34">
        <v>1</v>
      </c>
      <c r="D26" s="35">
        <v>12</v>
      </c>
      <c r="E26" s="35" t="s">
        <v>27</v>
      </c>
      <c r="F26" s="36"/>
      <c r="G26" s="37">
        <v>1565.1468000000002</v>
      </c>
    </row>
    <row r="27" spans="1:7" s="18" customFormat="1" x14ac:dyDescent="0.2">
      <c r="A27" s="24"/>
      <c r="B27" s="38" t="s">
        <v>28</v>
      </c>
      <c r="C27" s="30"/>
      <c r="D27" s="30"/>
      <c r="E27" s="30"/>
      <c r="F27" s="31"/>
      <c r="G27" s="32"/>
    </row>
    <row r="28" spans="1:7" s="18" customFormat="1" x14ac:dyDescent="0.2">
      <c r="A28" s="24"/>
      <c r="B28" s="33" t="s">
        <v>29</v>
      </c>
      <c r="C28" s="34">
        <v>2</v>
      </c>
      <c r="D28" s="35">
        <v>4.53E-2</v>
      </c>
      <c r="E28" s="35" t="s">
        <v>30</v>
      </c>
      <c r="F28" s="36">
        <v>201.83249999999998</v>
      </c>
      <c r="G28" s="37">
        <f>F28*C28</f>
        <v>403.66499999999996</v>
      </c>
    </row>
    <row r="29" spans="1:7" s="18" customFormat="1" x14ac:dyDescent="0.2">
      <c r="A29" s="24"/>
      <c r="B29" s="33" t="s">
        <v>31</v>
      </c>
      <c r="C29" s="34">
        <v>2</v>
      </c>
      <c r="D29" s="35">
        <v>0.30210000000000004</v>
      </c>
      <c r="E29" s="35" t="s">
        <v>30</v>
      </c>
      <c r="F29" s="36">
        <v>532.1</v>
      </c>
      <c r="G29" s="37">
        <f>F29*C29</f>
        <v>1064.2</v>
      </c>
    </row>
    <row r="30" spans="1:7" s="18" customFormat="1" x14ac:dyDescent="0.2">
      <c r="A30" s="24"/>
      <c r="B30" s="33" t="s">
        <v>32</v>
      </c>
      <c r="C30" s="34">
        <v>2</v>
      </c>
      <c r="D30" s="34">
        <v>1</v>
      </c>
      <c r="E30" s="35" t="s">
        <v>33</v>
      </c>
      <c r="F30" s="36">
        <v>1890</v>
      </c>
      <c r="G30" s="37">
        <f>F30*D30*C30</f>
        <v>3780</v>
      </c>
    </row>
    <row r="31" spans="1:7" s="18" customFormat="1" x14ac:dyDescent="0.2">
      <c r="A31" s="24"/>
      <c r="B31" s="38" t="s">
        <v>34</v>
      </c>
      <c r="C31" s="35"/>
      <c r="D31" s="35"/>
      <c r="E31" s="35"/>
      <c r="F31" s="39"/>
      <c r="G31" s="40"/>
    </row>
    <row r="32" spans="1:7" s="18" customFormat="1" x14ac:dyDescent="0.2">
      <c r="A32" s="24"/>
      <c r="B32" s="41" t="s">
        <v>35</v>
      </c>
      <c r="C32" s="42">
        <v>23</v>
      </c>
      <c r="D32" s="43">
        <v>49.86</v>
      </c>
      <c r="E32" s="35" t="s">
        <v>27</v>
      </c>
      <c r="F32" s="36">
        <v>2.7979281258779642</v>
      </c>
      <c r="G32" s="37">
        <f>C32*D32*F32</f>
        <v>3208.6080161943319</v>
      </c>
    </row>
    <row r="33" spans="1:7" s="18" customFormat="1" ht="24" hidden="1" x14ac:dyDescent="0.2">
      <c r="A33" s="24"/>
      <c r="B33" s="44" t="s">
        <v>36</v>
      </c>
      <c r="C33" s="42">
        <v>0</v>
      </c>
      <c r="D33" s="35">
        <v>0</v>
      </c>
      <c r="E33" s="35" t="s">
        <v>27</v>
      </c>
      <c r="F33" s="36">
        <v>0</v>
      </c>
      <c r="G33" s="37">
        <f t="shared" ref="G33:G36" si="0">C33*D33*F33</f>
        <v>0</v>
      </c>
    </row>
    <row r="34" spans="1:7" s="18" customFormat="1" x14ac:dyDescent="0.2">
      <c r="A34" s="24"/>
      <c r="B34" s="41" t="s">
        <v>37</v>
      </c>
      <c r="C34" s="42">
        <v>4</v>
      </c>
      <c r="D34" s="43">
        <v>49.86</v>
      </c>
      <c r="E34" s="35" t="s">
        <v>27</v>
      </c>
      <c r="F34" s="36">
        <v>7.1456745554218477</v>
      </c>
      <c r="G34" s="37">
        <f t="shared" si="0"/>
        <v>1425.1333333333332</v>
      </c>
    </row>
    <row r="35" spans="1:7" s="18" customFormat="1" ht="24" hidden="1" x14ac:dyDescent="0.2">
      <c r="A35" s="24"/>
      <c r="B35" s="44" t="s">
        <v>38</v>
      </c>
      <c r="C35" s="42">
        <v>0</v>
      </c>
      <c r="D35" s="35">
        <v>0</v>
      </c>
      <c r="E35" s="35" t="s">
        <v>27</v>
      </c>
      <c r="F35" s="36">
        <v>0</v>
      </c>
      <c r="G35" s="37">
        <f t="shared" si="0"/>
        <v>0</v>
      </c>
    </row>
    <row r="36" spans="1:7" s="18" customFormat="1" x14ac:dyDescent="0.2">
      <c r="A36" s="24"/>
      <c r="B36" s="44" t="s">
        <v>39</v>
      </c>
      <c r="C36" s="42">
        <v>4</v>
      </c>
      <c r="D36" s="43">
        <v>1.6</v>
      </c>
      <c r="E36" s="35" t="s">
        <v>27</v>
      </c>
      <c r="F36" s="36">
        <v>5.6937499999999988</v>
      </c>
      <c r="G36" s="37">
        <f t="shared" si="0"/>
        <v>36.439999999999991</v>
      </c>
    </row>
    <row r="37" spans="1:7" s="18" customFormat="1" x14ac:dyDescent="0.2">
      <c r="A37" s="24"/>
      <c r="B37" s="30" t="s">
        <v>40</v>
      </c>
      <c r="C37" s="35"/>
      <c r="D37" s="35"/>
      <c r="E37" s="35"/>
      <c r="F37" s="39"/>
      <c r="G37" s="40"/>
    </row>
    <row r="38" spans="1:7" s="18" customFormat="1" ht="24" hidden="1" x14ac:dyDescent="0.2">
      <c r="A38" s="24"/>
      <c r="B38" s="45" t="s">
        <v>41</v>
      </c>
      <c r="C38" s="46">
        <v>0</v>
      </c>
      <c r="D38" s="40">
        <v>0</v>
      </c>
      <c r="E38" s="40" t="s">
        <v>33</v>
      </c>
      <c r="F38" s="47" t="e">
        <v>#DIV/0!</v>
      </c>
      <c r="G38" s="37"/>
    </row>
    <row r="39" spans="1:7" s="18" customFormat="1" ht="24" hidden="1" x14ac:dyDescent="0.2">
      <c r="A39" s="24"/>
      <c r="B39" s="45" t="s">
        <v>42</v>
      </c>
      <c r="C39" s="46">
        <v>0</v>
      </c>
      <c r="D39" s="40">
        <v>0</v>
      </c>
      <c r="E39" s="40" t="s">
        <v>33</v>
      </c>
      <c r="F39" s="47">
        <v>0</v>
      </c>
      <c r="G39" s="37">
        <f t="shared" ref="G39:G55" si="1">C39*D39*F39</f>
        <v>0</v>
      </c>
    </row>
    <row r="40" spans="1:7" s="18" customFormat="1" x14ac:dyDescent="0.2">
      <c r="A40" s="24"/>
      <c r="B40" s="45" t="s">
        <v>43</v>
      </c>
      <c r="C40" s="46">
        <v>4</v>
      </c>
      <c r="D40" s="40">
        <v>208</v>
      </c>
      <c r="E40" s="40" t="s">
        <v>27</v>
      </c>
      <c r="F40" s="47">
        <v>0.72721634615384612</v>
      </c>
      <c r="G40" s="37">
        <f t="shared" si="1"/>
        <v>605.04399999999998</v>
      </c>
    </row>
    <row r="41" spans="1:7" s="18" customFormat="1" ht="24" x14ac:dyDescent="0.2">
      <c r="A41" s="24"/>
      <c r="B41" s="45" t="s">
        <v>44</v>
      </c>
      <c r="C41" s="46">
        <v>4</v>
      </c>
      <c r="D41" s="40">
        <v>104</v>
      </c>
      <c r="E41" s="40" t="s">
        <v>27</v>
      </c>
      <c r="F41" s="47">
        <v>2.9435673076923079</v>
      </c>
      <c r="G41" s="37">
        <f t="shared" si="1"/>
        <v>1224.5240000000001</v>
      </c>
    </row>
    <row r="42" spans="1:7" s="18" customFormat="1" ht="24" x14ac:dyDescent="0.2">
      <c r="A42" s="24"/>
      <c r="B42" s="45" t="s">
        <v>45</v>
      </c>
      <c r="C42" s="46">
        <v>1</v>
      </c>
      <c r="D42" s="48">
        <v>1.2480000000000002E-2</v>
      </c>
      <c r="E42" s="40" t="s">
        <v>46</v>
      </c>
      <c r="F42" s="47">
        <v>338.43749999999994</v>
      </c>
      <c r="G42" s="37">
        <f>C42*D42*F42</f>
        <v>4.2237</v>
      </c>
    </row>
    <row r="43" spans="1:7" s="18" customFormat="1" ht="24" x14ac:dyDescent="0.2">
      <c r="A43" s="24"/>
      <c r="B43" s="45" t="s">
        <v>47</v>
      </c>
      <c r="C43" s="46">
        <v>3</v>
      </c>
      <c r="D43" s="40">
        <v>2.08</v>
      </c>
      <c r="E43" s="40" t="s">
        <v>27</v>
      </c>
      <c r="F43" s="47">
        <v>1.1341346153846152</v>
      </c>
      <c r="G43" s="37">
        <f t="shared" si="1"/>
        <v>7.0769999999999991</v>
      </c>
    </row>
    <row r="44" spans="1:7" s="18" customFormat="1" ht="24" x14ac:dyDescent="0.2">
      <c r="A44" s="24"/>
      <c r="B44" s="45" t="s">
        <v>48</v>
      </c>
      <c r="C44" s="46">
        <v>2</v>
      </c>
      <c r="D44" s="40">
        <v>2.08</v>
      </c>
      <c r="E44" s="40" t="s">
        <v>27</v>
      </c>
      <c r="F44" s="47">
        <v>11.278846153846153</v>
      </c>
      <c r="G44" s="37">
        <f t="shared" si="1"/>
        <v>46.92</v>
      </c>
    </row>
    <row r="45" spans="1:7" s="18" customFormat="1" hidden="1" x14ac:dyDescent="0.2">
      <c r="A45" s="24"/>
      <c r="B45" s="45" t="s">
        <v>49</v>
      </c>
      <c r="C45" s="46">
        <v>0</v>
      </c>
      <c r="D45" s="40">
        <v>2.08</v>
      </c>
      <c r="E45" s="40" t="s">
        <v>27</v>
      </c>
      <c r="F45" s="47">
        <v>22.564903846153847</v>
      </c>
      <c r="G45" s="37">
        <f t="shared" si="1"/>
        <v>0</v>
      </c>
    </row>
    <row r="46" spans="1:7" s="18" customFormat="1" x14ac:dyDescent="0.2">
      <c r="A46" s="24"/>
      <c r="B46" s="45" t="s">
        <v>50</v>
      </c>
      <c r="C46" s="46">
        <v>3</v>
      </c>
      <c r="D46" s="40">
        <v>208</v>
      </c>
      <c r="E46" s="40" t="s">
        <v>27</v>
      </c>
      <c r="F46" s="47">
        <v>0.33842548076923074</v>
      </c>
      <c r="G46" s="37">
        <f t="shared" si="1"/>
        <v>211.17749999999998</v>
      </c>
    </row>
    <row r="47" spans="1:7" s="18" customFormat="1" ht="24" x14ac:dyDescent="0.2">
      <c r="A47" s="24"/>
      <c r="B47" s="45" t="s">
        <v>51</v>
      </c>
      <c r="C47" s="46">
        <v>2</v>
      </c>
      <c r="D47" s="40">
        <v>104</v>
      </c>
      <c r="E47" s="40" t="s">
        <v>27</v>
      </c>
      <c r="F47" s="47">
        <v>2.7075320512820511</v>
      </c>
      <c r="G47" s="37">
        <f t="shared" si="1"/>
        <v>563.16666666666663</v>
      </c>
    </row>
    <row r="48" spans="1:7" s="18" customFormat="1" hidden="1" x14ac:dyDescent="0.2">
      <c r="A48" s="24"/>
      <c r="B48" s="45" t="s">
        <v>52</v>
      </c>
      <c r="C48" s="46">
        <v>0</v>
      </c>
      <c r="D48" s="40">
        <v>0.98999999999999988</v>
      </c>
      <c r="E48" s="40" t="s">
        <v>46</v>
      </c>
      <c r="F48" s="47">
        <v>94.818181818181827</v>
      </c>
      <c r="G48" s="37">
        <f t="shared" si="1"/>
        <v>0</v>
      </c>
    </row>
    <row r="49" spans="1:7" s="18" customFormat="1" hidden="1" x14ac:dyDescent="0.2">
      <c r="A49" s="24"/>
      <c r="B49" s="45" t="s">
        <v>53</v>
      </c>
      <c r="C49" s="46">
        <v>0</v>
      </c>
      <c r="D49" s="40">
        <v>0.98999999999999988</v>
      </c>
      <c r="E49" s="40" t="s">
        <v>46</v>
      </c>
      <c r="F49" s="47">
        <v>142.21212121212122</v>
      </c>
      <c r="G49" s="37">
        <f t="shared" si="1"/>
        <v>0</v>
      </c>
    </row>
    <row r="50" spans="1:7" s="18" customFormat="1" x14ac:dyDescent="0.2">
      <c r="A50" s="24"/>
      <c r="B50" s="45" t="s">
        <v>54</v>
      </c>
      <c r="C50" s="46">
        <v>1</v>
      </c>
      <c r="D50" s="40">
        <v>76</v>
      </c>
      <c r="E50" s="40" t="s">
        <v>27</v>
      </c>
      <c r="F50" s="47">
        <v>9.8798684210526311</v>
      </c>
      <c r="G50" s="37">
        <f t="shared" si="1"/>
        <v>750.87</v>
      </c>
    </row>
    <row r="51" spans="1:7" s="18" customFormat="1" ht="24" hidden="1" x14ac:dyDescent="0.2">
      <c r="A51" s="24"/>
      <c r="B51" s="45" t="s">
        <v>55</v>
      </c>
      <c r="C51" s="46">
        <v>0</v>
      </c>
      <c r="D51" s="40">
        <v>0</v>
      </c>
      <c r="E51" s="40">
        <v>0</v>
      </c>
      <c r="F51" s="47">
        <v>0</v>
      </c>
      <c r="G51" s="37">
        <f t="shared" si="1"/>
        <v>0</v>
      </c>
    </row>
    <row r="52" spans="1:7" s="18" customFormat="1" x14ac:dyDescent="0.2">
      <c r="A52" s="24"/>
      <c r="B52" s="45" t="s">
        <v>56</v>
      </c>
      <c r="C52" s="46">
        <v>31</v>
      </c>
      <c r="D52" s="40">
        <v>1</v>
      </c>
      <c r="E52" s="40" t="s">
        <v>33</v>
      </c>
      <c r="F52" s="47">
        <v>13.2</v>
      </c>
      <c r="G52" s="37">
        <f t="shared" si="1"/>
        <v>409.2</v>
      </c>
    </row>
    <row r="53" spans="1:7" s="18" customFormat="1" hidden="1" x14ac:dyDescent="0.2">
      <c r="A53" s="24"/>
      <c r="B53" s="45" t="s">
        <v>57</v>
      </c>
      <c r="C53" s="46">
        <v>0</v>
      </c>
      <c r="D53" s="40">
        <v>0</v>
      </c>
      <c r="E53" s="40">
        <v>0</v>
      </c>
      <c r="F53" s="47">
        <v>0</v>
      </c>
      <c r="G53" s="37">
        <f t="shared" si="1"/>
        <v>0</v>
      </c>
    </row>
    <row r="54" spans="1:7" s="18" customFormat="1" x14ac:dyDescent="0.2">
      <c r="A54" s="24"/>
      <c r="B54" s="45" t="s">
        <v>58</v>
      </c>
      <c r="C54" s="46">
        <v>6</v>
      </c>
      <c r="D54" s="40">
        <v>27</v>
      </c>
      <c r="E54" s="40" t="s">
        <v>27</v>
      </c>
      <c r="F54" s="47">
        <v>3.6501851851851854</v>
      </c>
      <c r="G54" s="37">
        <f t="shared" si="1"/>
        <v>591.33000000000004</v>
      </c>
    </row>
    <row r="55" spans="1:7" s="18" customFormat="1" hidden="1" x14ac:dyDescent="0.2">
      <c r="A55" s="24"/>
      <c r="B55" s="45"/>
      <c r="C55" s="46">
        <v>0</v>
      </c>
      <c r="D55" s="40">
        <v>0</v>
      </c>
      <c r="E55" s="40" t="s">
        <v>33</v>
      </c>
      <c r="F55" s="47">
        <v>0</v>
      </c>
      <c r="G55" s="37">
        <f t="shared" si="1"/>
        <v>0</v>
      </c>
    </row>
    <row r="56" spans="1:7" s="18" customFormat="1" hidden="1" x14ac:dyDescent="0.2">
      <c r="A56" s="24"/>
      <c r="B56" s="45"/>
      <c r="C56" s="49">
        <v>1</v>
      </c>
      <c r="D56" s="50">
        <v>0.4</v>
      </c>
      <c r="E56" s="40" t="s">
        <v>33</v>
      </c>
      <c r="F56" s="47">
        <v>222.31052631578947</v>
      </c>
      <c r="G56" s="37">
        <f>C56*D56*F56</f>
        <v>88.92421052631579</v>
      </c>
    </row>
    <row r="57" spans="1:7" s="18" customFormat="1" x14ac:dyDescent="0.2">
      <c r="A57" s="24"/>
      <c r="B57" s="51" t="s">
        <v>59</v>
      </c>
      <c r="C57" s="52"/>
      <c r="D57" s="35"/>
      <c r="E57" s="35"/>
      <c r="F57" s="36"/>
      <c r="G57" s="37"/>
    </row>
    <row r="58" spans="1:7" s="18" customFormat="1" ht="24" x14ac:dyDescent="0.2">
      <c r="A58" s="24"/>
      <c r="B58" s="44" t="s">
        <v>60</v>
      </c>
      <c r="C58" s="52">
        <v>2</v>
      </c>
      <c r="D58" s="35">
        <v>515.92999999999995</v>
      </c>
      <c r="E58" s="52" t="s">
        <v>61</v>
      </c>
      <c r="F58" s="36">
        <v>1.18</v>
      </c>
      <c r="G58" s="37">
        <f>D58*F58*C58</f>
        <v>1217.5947999999999</v>
      </c>
    </row>
    <row r="59" spans="1:7" s="18" customFormat="1" x14ac:dyDescent="0.2">
      <c r="A59" s="24"/>
      <c r="B59" s="51" t="s">
        <v>62</v>
      </c>
      <c r="C59" s="52"/>
      <c r="D59" s="35"/>
      <c r="E59" s="35"/>
      <c r="F59" s="36"/>
      <c r="G59" s="37"/>
    </row>
    <row r="60" spans="1:7" s="18" customFormat="1" ht="24" x14ac:dyDescent="0.2">
      <c r="A60" s="24"/>
      <c r="B60" s="44" t="s">
        <v>63</v>
      </c>
      <c r="C60" s="52">
        <f>C58</f>
        <v>2</v>
      </c>
      <c r="D60" s="35">
        <f>D58</f>
        <v>515.92999999999995</v>
      </c>
      <c r="E60" s="52" t="s">
        <v>61</v>
      </c>
      <c r="F60" s="36">
        <v>3.05</v>
      </c>
      <c r="G60" s="37">
        <f>D60*F60*C60</f>
        <v>3147.1729999999993</v>
      </c>
    </row>
    <row r="61" spans="1:7" s="18" customFormat="1" x14ac:dyDescent="0.2">
      <c r="A61" s="24"/>
      <c r="B61" s="110" t="s">
        <v>64</v>
      </c>
      <c r="C61" s="110"/>
      <c r="D61" s="110"/>
      <c r="E61" s="110"/>
      <c r="F61" s="110"/>
      <c r="G61" s="110"/>
    </row>
    <row r="62" spans="1:7" s="2" customFormat="1" ht="12" x14ac:dyDescent="0.2">
      <c r="A62" s="24"/>
      <c r="B62" s="51" t="s">
        <v>98</v>
      </c>
      <c r="C62" s="52"/>
      <c r="D62" s="52"/>
      <c r="E62" s="52"/>
      <c r="F62" s="52"/>
      <c r="G62" s="53"/>
    </row>
    <row r="63" spans="1:7" s="2" customFormat="1" ht="12" x14ac:dyDescent="0.2">
      <c r="A63" s="24"/>
      <c r="B63" s="54" t="s">
        <v>99</v>
      </c>
      <c r="C63" s="52">
        <v>2</v>
      </c>
      <c r="D63" s="55">
        <v>7.6100000000000001E-2</v>
      </c>
      <c r="E63" s="56" t="s">
        <v>100</v>
      </c>
      <c r="F63" s="57">
        <v>2064.41</v>
      </c>
      <c r="G63" s="58">
        <f>ROUND(C63*D63*F63,2)</f>
        <v>314.2</v>
      </c>
    </row>
    <row r="64" spans="1:7" s="2" customFormat="1" ht="12" hidden="1" x14ac:dyDescent="0.2">
      <c r="A64" s="24"/>
      <c r="B64" s="54">
        <v>0</v>
      </c>
      <c r="C64" s="52"/>
      <c r="D64" s="55"/>
      <c r="E64" s="56">
        <v>0</v>
      </c>
      <c r="F64" s="57">
        <v>0</v>
      </c>
      <c r="G64" s="58">
        <f t="shared" ref="G64:G113" si="2">ROUND(C64*D64*F64,2)</f>
        <v>0</v>
      </c>
    </row>
    <row r="65" spans="1:7" s="2" customFormat="1" ht="12" x14ac:dyDescent="0.2">
      <c r="A65" s="24"/>
      <c r="B65" s="54" t="s">
        <v>101</v>
      </c>
      <c r="C65" s="52">
        <v>1</v>
      </c>
      <c r="D65" s="55">
        <v>104</v>
      </c>
      <c r="E65" s="56" t="s">
        <v>27</v>
      </c>
      <c r="F65" s="57">
        <v>0.74</v>
      </c>
      <c r="G65" s="58">
        <f t="shared" si="2"/>
        <v>76.959999999999994</v>
      </c>
    </row>
    <row r="66" spans="1:7" s="2" customFormat="1" ht="12" x14ac:dyDescent="0.2">
      <c r="A66" s="24"/>
      <c r="B66" s="54" t="s">
        <v>102</v>
      </c>
      <c r="C66" s="52">
        <v>1</v>
      </c>
      <c r="D66" s="55">
        <v>2</v>
      </c>
      <c r="E66" s="56" t="s">
        <v>33</v>
      </c>
      <c r="F66" s="57">
        <v>59.14</v>
      </c>
      <c r="G66" s="58">
        <f t="shared" si="2"/>
        <v>118.28</v>
      </c>
    </row>
    <row r="67" spans="1:7" s="2" customFormat="1" ht="12" x14ac:dyDescent="0.2">
      <c r="A67" s="24"/>
      <c r="B67" s="54" t="s">
        <v>103</v>
      </c>
      <c r="C67" s="52">
        <v>1</v>
      </c>
      <c r="D67" s="55">
        <v>2</v>
      </c>
      <c r="E67" s="56" t="s">
        <v>33</v>
      </c>
      <c r="F67" s="57">
        <v>59.14</v>
      </c>
      <c r="G67" s="58">
        <f t="shared" si="2"/>
        <v>118.28</v>
      </c>
    </row>
    <row r="68" spans="1:7" s="2" customFormat="1" ht="12" hidden="1" x14ac:dyDescent="0.2">
      <c r="A68" s="24"/>
      <c r="B68" s="54"/>
      <c r="C68" s="52"/>
      <c r="D68" s="55"/>
      <c r="E68" s="56" t="s">
        <v>33</v>
      </c>
      <c r="F68" s="57"/>
      <c r="G68" s="58">
        <f t="shared" si="2"/>
        <v>0</v>
      </c>
    </row>
    <row r="69" spans="1:7" s="2" customFormat="1" ht="12" hidden="1" x14ac:dyDescent="0.2">
      <c r="A69" s="24"/>
      <c r="B69" s="54"/>
      <c r="C69" s="52"/>
      <c r="D69" s="55"/>
      <c r="E69" s="56">
        <v>0</v>
      </c>
      <c r="F69" s="57"/>
      <c r="G69" s="58">
        <f t="shared" si="2"/>
        <v>0</v>
      </c>
    </row>
    <row r="70" spans="1:7" s="2" customFormat="1" ht="12" hidden="1" x14ac:dyDescent="0.2">
      <c r="A70" s="24"/>
      <c r="B70" s="54"/>
      <c r="C70" s="52"/>
      <c r="D70" s="55"/>
      <c r="E70" s="56">
        <v>0</v>
      </c>
      <c r="F70" s="57"/>
      <c r="G70" s="58">
        <f t="shared" si="2"/>
        <v>0</v>
      </c>
    </row>
    <row r="71" spans="1:7" s="2" customFormat="1" ht="12" hidden="1" x14ac:dyDescent="0.2">
      <c r="A71" s="24"/>
      <c r="B71" s="54"/>
      <c r="C71" s="52"/>
      <c r="D71" s="55"/>
      <c r="E71" s="56">
        <v>0</v>
      </c>
      <c r="F71" s="57"/>
      <c r="G71" s="58">
        <f t="shared" si="2"/>
        <v>0</v>
      </c>
    </row>
    <row r="72" spans="1:7" s="2" customFormat="1" ht="12" hidden="1" x14ac:dyDescent="0.2">
      <c r="A72" s="24"/>
      <c r="B72" s="54"/>
      <c r="C72" s="52"/>
      <c r="D72" s="55"/>
      <c r="E72" s="56">
        <v>0</v>
      </c>
      <c r="F72" s="57">
        <v>0</v>
      </c>
      <c r="G72" s="58">
        <f t="shared" si="2"/>
        <v>0</v>
      </c>
    </row>
    <row r="73" spans="1:7" s="2" customFormat="1" ht="12" x14ac:dyDescent="0.2">
      <c r="A73" s="24"/>
      <c r="B73" s="54" t="s">
        <v>99</v>
      </c>
      <c r="C73" s="52">
        <v>2</v>
      </c>
      <c r="D73" s="55">
        <v>1.4496</v>
      </c>
      <c r="E73" s="56" t="s">
        <v>104</v>
      </c>
      <c r="F73" s="57">
        <v>271.45</v>
      </c>
      <c r="G73" s="58">
        <f t="shared" si="2"/>
        <v>786.99</v>
      </c>
    </row>
    <row r="74" spans="1:7" s="2" customFormat="1" ht="12" hidden="1" x14ac:dyDescent="0.2">
      <c r="A74" s="24"/>
      <c r="B74" s="54">
        <v>0</v>
      </c>
      <c r="C74" s="52"/>
      <c r="D74" s="55">
        <v>0</v>
      </c>
      <c r="E74" s="56">
        <v>0</v>
      </c>
      <c r="F74" s="57">
        <v>0</v>
      </c>
      <c r="G74" s="58">
        <f t="shared" si="2"/>
        <v>0</v>
      </c>
    </row>
    <row r="75" spans="1:7" s="2" customFormat="1" ht="24" x14ac:dyDescent="0.2">
      <c r="A75" s="24"/>
      <c r="B75" s="54" t="s">
        <v>105</v>
      </c>
      <c r="C75" s="52">
        <v>2</v>
      </c>
      <c r="D75" s="55">
        <v>0.4803</v>
      </c>
      <c r="E75" s="56" t="s">
        <v>106</v>
      </c>
      <c r="F75" s="57">
        <v>1571.64</v>
      </c>
      <c r="G75" s="58">
        <f t="shared" si="2"/>
        <v>1509.72</v>
      </c>
    </row>
    <row r="76" spans="1:7" s="2" customFormat="1" ht="12" hidden="1" x14ac:dyDescent="0.2">
      <c r="A76" s="24"/>
      <c r="B76" s="54">
        <v>0</v>
      </c>
      <c r="C76" s="52"/>
      <c r="D76" s="55">
        <v>0</v>
      </c>
      <c r="E76" s="56">
        <v>0</v>
      </c>
      <c r="F76" s="57">
        <v>0</v>
      </c>
      <c r="G76" s="58">
        <f t="shared" si="2"/>
        <v>0</v>
      </c>
    </row>
    <row r="77" spans="1:7" s="2" customFormat="1" ht="24" hidden="1" x14ac:dyDescent="0.2">
      <c r="A77" s="24"/>
      <c r="B77" s="54" t="s">
        <v>107</v>
      </c>
      <c r="C77" s="52">
        <v>1</v>
      </c>
      <c r="D77" s="55">
        <v>0</v>
      </c>
      <c r="E77" s="56" t="s">
        <v>27</v>
      </c>
      <c r="F77" s="57">
        <v>51.98</v>
      </c>
      <c r="G77" s="58">
        <f t="shared" si="2"/>
        <v>0</v>
      </c>
    </row>
    <row r="78" spans="1:7" s="2" customFormat="1" ht="12" hidden="1" x14ac:dyDescent="0.2">
      <c r="A78" s="24"/>
      <c r="B78" s="54">
        <v>0</v>
      </c>
      <c r="C78" s="52"/>
      <c r="D78" s="55">
        <v>0</v>
      </c>
      <c r="E78" s="56">
        <v>0</v>
      </c>
      <c r="F78" s="57">
        <v>0</v>
      </c>
      <c r="G78" s="58">
        <f t="shared" si="2"/>
        <v>0</v>
      </c>
    </row>
    <row r="79" spans="1:7" s="2" customFormat="1" ht="12" x14ac:dyDescent="0.2">
      <c r="A79" s="24"/>
      <c r="B79" s="54" t="s">
        <v>108</v>
      </c>
      <c r="C79" s="52">
        <v>1</v>
      </c>
      <c r="D79" s="55">
        <v>90.63</v>
      </c>
      <c r="E79" s="56" t="s">
        <v>27</v>
      </c>
      <c r="F79" s="57">
        <v>0.66</v>
      </c>
      <c r="G79" s="58">
        <f>ROUND(C79*D79*F79,2)</f>
        <v>59.82</v>
      </c>
    </row>
    <row r="80" spans="1:7" s="2" customFormat="1" ht="12" hidden="1" x14ac:dyDescent="0.2">
      <c r="A80" s="24"/>
      <c r="B80" s="54" t="s">
        <v>109</v>
      </c>
      <c r="C80" s="52">
        <v>1</v>
      </c>
      <c r="D80" s="55">
        <v>0</v>
      </c>
      <c r="E80" s="56" t="s">
        <v>33</v>
      </c>
      <c r="F80" s="57">
        <v>66.72</v>
      </c>
      <c r="G80" s="58">
        <f t="shared" si="2"/>
        <v>0</v>
      </c>
    </row>
    <row r="81" spans="1:7" s="2" customFormat="1" ht="12" hidden="1" x14ac:dyDescent="0.2">
      <c r="A81" s="24"/>
      <c r="B81" s="54">
        <v>0</v>
      </c>
      <c r="C81" s="52"/>
      <c r="D81" s="55">
        <v>0</v>
      </c>
      <c r="E81" s="56">
        <v>0</v>
      </c>
      <c r="F81" s="57"/>
      <c r="G81" s="58">
        <f>ROUND(C81*D81*F81,2)</f>
        <v>0</v>
      </c>
    </row>
    <row r="82" spans="1:7" s="2" customFormat="1" ht="12" hidden="1" x14ac:dyDescent="0.2">
      <c r="A82" s="24"/>
      <c r="B82" s="54">
        <v>0</v>
      </c>
      <c r="C82" s="52"/>
      <c r="D82" s="55">
        <v>0</v>
      </c>
      <c r="E82" s="56">
        <v>0</v>
      </c>
      <c r="F82" s="57">
        <v>0</v>
      </c>
      <c r="G82" s="58">
        <f t="shared" si="2"/>
        <v>0</v>
      </c>
    </row>
    <row r="83" spans="1:7" s="2" customFormat="1" ht="12" hidden="1" x14ac:dyDescent="0.2">
      <c r="A83" s="24"/>
      <c r="B83" s="54">
        <v>0</v>
      </c>
      <c r="C83" s="52"/>
      <c r="D83" s="55">
        <v>0</v>
      </c>
      <c r="E83" s="56">
        <v>0</v>
      </c>
      <c r="F83" s="57"/>
      <c r="G83" s="58">
        <f t="shared" si="2"/>
        <v>0</v>
      </c>
    </row>
    <row r="84" spans="1:7" s="2" customFormat="1" ht="12" hidden="1" x14ac:dyDescent="0.2">
      <c r="A84" s="24"/>
      <c r="B84" s="54" t="s">
        <v>110</v>
      </c>
      <c r="C84" s="52"/>
      <c r="D84" s="55">
        <v>0</v>
      </c>
      <c r="E84" s="56" t="s">
        <v>33</v>
      </c>
      <c r="F84" s="57"/>
      <c r="G84" s="58">
        <f t="shared" si="2"/>
        <v>0</v>
      </c>
    </row>
    <row r="85" spans="1:7" s="2" customFormat="1" ht="12" hidden="1" x14ac:dyDescent="0.2">
      <c r="A85" s="24"/>
      <c r="B85" s="54" t="s">
        <v>111</v>
      </c>
      <c r="C85" s="52"/>
      <c r="D85" s="55">
        <v>0</v>
      </c>
      <c r="E85" s="56" t="s">
        <v>27</v>
      </c>
      <c r="F85" s="57"/>
      <c r="G85" s="58">
        <f t="shared" si="2"/>
        <v>0</v>
      </c>
    </row>
    <row r="86" spans="1:7" s="2" customFormat="1" ht="12" hidden="1" x14ac:dyDescent="0.2">
      <c r="A86" s="24"/>
      <c r="B86" s="54" t="s">
        <v>112</v>
      </c>
      <c r="C86" s="52"/>
      <c r="D86" s="55">
        <v>0</v>
      </c>
      <c r="E86" s="56" t="s">
        <v>33</v>
      </c>
      <c r="F86" s="57"/>
      <c r="G86" s="58">
        <f t="shared" si="2"/>
        <v>0</v>
      </c>
    </row>
    <row r="87" spans="1:7" s="2" customFormat="1" ht="12" hidden="1" x14ac:dyDescent="0.2">
      <c r="A87" s="24"/>
      <c r="B87" s="54">
        <v>0</v>
      </c>
      <c r="C87" s="52"/>
      <c r="D87" s="55">
        <v>0</v>
      </c>
      <c r="E87" s="56">
        <v>0</v>
      </c>
      <c r="F87" s="57"/>
      <c r="G87" s="58">
        <f t="shared" si="2"/>
        <v>0</v>
      </c>
    </row>
    <row r="88" spans="1:7" s="2" customFormat="1" ht="12" hidden="1" x14ac:dyDescent="0.2">
      <c r="A88" s="24"/>
      <c r="B88" s="54">
        <v>0</v>
      </c>
      <c r="C88" s="52"/>
      <c r="D88" s="55">
        <v>0</v>
      </c>
      <c r="E88" s="56" t="s">
        <v>27</v>
      </c>
      <c r="F88" s="57">
        <v>0</v>
      </c>
      <c r="G88" s="58">
        <f t="shared" si="2"/>
        <v>0</v>
      </c>
    </row>
    <row r="89" spans="1:7" s="2" customFormat="1" ht="12" hidden="1" x14ac:dyDescent="0.2">
      <c r="A89" s="24"/>
      <c r="B89" s="54">
        <v>0</v>
      </c>
      <c r="C89" s="52"/>
      <c r="D89" s="55">
        <v>0</v>
      </c>
      <c r="E89" s="56">
        <v>0</v>
      </c>
      <c r="F89" s="57">
        <v>0</v>
      </c>
      <c r="G89" s="58">
        <f t="shared" si="2"/>
        <v>0</v>
      </c>
    </row>
    <row r="90" spans="1:7" s="2" customFormat="1" ht="12" hidden="1" x14ac:dyDescent="0.2">
      <c r="A90" s="24"/>
      <c r="B90" s="54" t="s">
        <v>113</v>
      </c>
      <c r="C90" s="52">
        <v>1</v>
      </c>
      <c r="D90" s="55">
        <v>0</v>
      </c>
      <c r="E90" s="56" t="s">
        <v>27</v>
      </c>
      <c r="F90" s="57">
        <v>46.12</v>
      </c>
      <c r="G90" s="58">
        <f t="shared" si="2"/>
        <v>0</v>
      </c>
    </row>
    <row r="91" spans="1:7" s="2" customFormat="1" ht="12" hidden="1" x14ac:dyDescent="0.2">
      <c r="A91" s="24"/>
      <c r="B91" s="54">
        <v>0</v>
      </c>
      <c r="C91" s="52"/>
      <c r="D91" s="55">
        <v>0</v>
      </c>
      <c r="E91" s="56">
        <v>0</v>
      </c>
      <c r="F91" s="57"/>
      <c r="G91" s="58">
        <f t="shared" si="2"/>
        <v>0</v>
      </c>
    </row>
    <row r="92" spans="1:7" s="2" customFormat="1" ht="12" hidden="1" x14ac:dyDescent="0.2">
      <c r="A92" s="24"/>
      <c r="B92" s="54">
        <v>0</v>
      </c>
      <c r="C92" s="52"/>
      <c r="D92" s="55">
        <v>0</v>
      </c>
      <c r="E92" s="56">
        <v>0</v>
      </c>
      <c r="F92" s="57"/>
      <c r="G92" s="58">
        <f t="shared" si="2"/>
        <v>0</v>
      </c>
    </row>
    <row r="93" spans="1:7" s="2" customFormat="1" ht="12" hidden="1" x14ac:dyDescent="0.2">
      <c r="A93" s="24"/>
      <c r="B93" s="54">
        <v>0</v>
      </c>
      <c r="C93" s="52"/>
      <c r="D93" s="55">
        <v>0</v>
      </c>
      <c r="E93" s="56">
        <v>0</v>
      </c>
      <c r="F93" s="57"/>
      <c r="G93" s="58">
        <f t="shared" si="2"/>
        <v>0</v>
      </c>
    </row>
    <row r="94" spans="1:7" s="2" customFormat="1" ht="12" hidden="1" x14ac:dyDescent="0.2">
      <c r="A94" s="24"/>
      <c r="B94" s="54">
        <v>0</v>
      </c>
      <c r="C94" s="52"/>
      <c r="D94" s="55">
        <v>0</v>
      </c>
      <c r="E94" s="56">
        <v>0</v>
      </c>
      <c r="F94" s="57"/>
      <c r="G94" s="58">
        <f t="shared" si="2"/>
        <v>0</v>
      </c>
    </row>
    <row r="95" spans="1:7" s="2" customFormat="1" ht="12" hidden="1" x14ac:dyDescent="0.2">
      <c r="A95" s="24"/>
      <c r="B95" s="54">
        <v>0</v>
      </c>
      <c r="C95" s="52"/>
      <c r="D95" s="55">
        <v>0</v>
      </c>
      <c r="E95" s="56">
        <v>0</v>
      </c>
      <c r="F95" s="57"/>
      <c r="G95" s="58">
        <f t="shared" si="2"/>
        <v>0</v>
      </c>
    </row>
    <row r="96" spans="1:7" s="2" customFormat="1" ht="12" hidden="1" x14ac:dyDescent="0.2">
      <c r="A96" s="24"/>
      <c r="B96" s="54">
        <v>0</v>
      </c>
      <c r="C96" s="52"/>
      <c r="D96" s="55">
        <v>0</v>
      </c>
      <c r="E96" s="56">
        <v>0</v>
      </c>
      <c r="F96" s="57"/>
      <c r="G96" s="58">
        <f t="shared" si="2"/>
        <v>0</v>
      </c>
    </row>
    <row r="97" spans="1:7" s="2" customFormat="1" ht="12" hidden="1" x14ac:dyDescent="0.2">
      <c r="A97" s="24"/>
      <c r="B97" s="54">
        <v>0</v>
      </c>
      <c r="C97" s="52"/>
      <c r="D97" s="55">
        <v>0</v>
      </c>
      <c r="E97" s="56">
        <v>0</v>
      </c>
      <c r="F97" s="57"/>
      <c r="G97" s="58">
        <f t="shared" si="2"/>
        <v>0</v>
      </c>
    </row>
    <row r="98" spans="1:7" s="2" customFormat="1" ht="12" hidden="1" x14ac:dyDescent="0.2">
      <c r="A98" s="24"/>
      <c r="B98" s="54">
        <v>0</v>
      </c>
      <c r="C98" s="52"/>
      <c r="D98" s="55">
        <v>0</v>
      </c>
      <c r="E98" s="56">
        <v>0</v>
      </c>
      <c r="F98" s="57"/>
      <c r="G98" s="58">
        <f t="shared" si="2"/>
        <v>0</v>
      </c>
    </row>
    <row r="99" spans="1:7" s="2" customFormat="1" ht="12" hidden="1" x14ac:dyDescent="0.2">
      <c r="A99" s="24"/>
      <c r="B99" s="54" t="s">
        <v>114</v>
      </c>
      <c r="C99" s="52"/>
      <c r="D99" s="55">
        <v>0</v>
      </c>
      <c r="E99" s="56" t="s">
        <v>33</v>
      </c>
      <c r="F99" s="57"/>
      <c r="G99" s="58">
        <f t="shared" si="2"/>
        <v>0</v>
      </c>
    </row>
    <row r="100" spans="1:7" s="2" customFormat="1" ht="12" hidden="1" customHeight="1" x14ac:dyDescent="0.2">
      <c r="A100" s="24"/>
      <c r="B100" s="54" t="s">
        <v>115</v>
      </c>
      <c r="C100" s="52"/>
      <c r="D100" s="55">
        <v>0</v>
      </c>
      <c r="E100" s="56" t="s">
        <v>33</v>
      </c>
      <c r="F100" s="57"/>
      <c r="G100" s="58">
        <f t="shared" si="2"/>
        <v>0</v>
      </c>
    </row>
    <row r="101" spans="1:7" s="2" customFormat="1" ht="12" hidden="1" x14ac:dyDescent="0.2">
      <c r="A101" s="24"/>
      <c r="B101" s="54">
        <v>0</v>
      </c>
      <c r="C101" s="52"/>
      <c r="D101" s="55">
        <v>0</v>
      </c>
      <c r="E101" s="56">
        <v>0</v>
      </c>
      <c r="F101" s="57"/>
      <c r="G101" s="58">
        <f t="shared" si="2"/>
        <v>0</v>
      </c>
    </row>
    <row r="102" spans="1:7" s="2" customFormat="1" ht="12" hidden="1" x14ac:dyDescent="0.2">
      <c r="A102" s="24"/>
      <c r="B102" s="54">
        <v>0</v>
      </c>
      <c r="C102" s="52"/>
      <c r="D102" s="55">
        <v>0</v>
      </c>
      <c r="E102" s="56">
        <v>0</v>
      </c>
      <c r="F102" s="57"/>
      <c r="G102" s="58">
        <f t="shared" si="2"/>
        <v>0</v>
      </c>
    </row>
    <row r="103" spans="1:7" s="2" customFormat="1" ht="12" hidden="1" x14ac:dyDescent="0.2">
      <c r="A103" s="24"/>
      <c r="B103" s="54">
        <v>0</v>
      </c>
      <c r="C103" s="52"/>
      <c r="D103" s="55">
        <v>0</v>
      </c>
      <c r="E103" s="56">
        <v>0</v>
      </c>
      <c r="F103" s="57"/>
      <c r="G103" s="58">
        <f t="shared" si="2"/>
        <v>0</v>
      </c>
    </row>
    <row r="104" spans="1:7" s="2" customFormat="1" ht="12" hidden="1" x14ac:dyDescent="0.2">
      <c r="A104" s="24"/>
      <c r="B104" s="54">
        <v>0</v>
      </c>
      <c r="C104" s="52"/>
      <c r="D104" s="55">
        <v>0</v>
      </c>
      <c r="E104" s="56">
        <v>0</v>
      </c>
      <c r="F104" s="57">
        <v>0</v>
      </c>
      <c r="G104" s="58">
        <f t="shared" si="2"/>
        <v>0</v>
      </c>
    </row>
    <row r="105" spans="1:7" s="2" customFormat="1" ht="12" hidden="1" x14ac:dyDescent="0.2">
      <c r="A105" s="24"/>
      <c r="B105" s="54">
        <v>0</v>
      </c>
      <c r="C105" s="52"/>
      <c r="D105" s="55">
        <v>0</v>
      </c>
      <c r="E105" s="56">
        <v>0</v>
      </c>
      <c r="F105" s="57"/>
      <c r="G105" s="58">
        <f t="shared" si="2"/>
        <v>0</v>
      </c>
    </row>
    <row r="106" spans="1:7" s="2" customFormat="1" ht="12" hidden="1" x14ac:dyDescent="0.2">
      <c r="A106" s="24"/>
      <c r="B106" s="54">
        <v>0</v>
      </c>
      <c r="C106" s="52"/>
      <c r="D106" s="55">
        <v>0</v>
      </c>
      <c r="E106" s="56">
        <v>0</v>
      </c>
      <c r="F106" s="57"/>
      <c r="G106" s="58">
        <f t="shared" si="2"/>
        <v>0</v>
      </c>
    </row>
    <row r="107" spans="1:7" s="2" customFormat="1" ht="12" hidden="1" x14ac:dyDescent="0.2">
      <c r="A107" s="24"/>
      <c r="B107" s="54">
        <v>0</v>
      </c>
      <c r="C107" s="52"/>
      <c r="D107" s="55">
        <v>0</v>
      </c>
      <c r="E107" s="56" t="s">
        <v>27</v>
      </c>
      <c r="F107" s="57">
        <v>0</v>
      </c>
      <c r="G107" s="58">
        <f t="shared" si="2"/>
        <v>0</v>
      </c>
    </row>
    <row r="108" spans="1:7" s="2" customFormat="1" ht="12" hidden="1" x14ac:dyDescent="0.2">
      <c r="A108" s="24"/>
      <c r="B108" s="54" t="s">
        <v>116</v>
      </c>
      <c r="C108" s="52">
        <v>2</v>
      </c>
      <c r="D108" s="55">
        <v>0</v>
      </c>
      <c r="E108" s="56" t="s">
        <v>100</v>
      </c>
      <c r="F108" s="57">
        <v>0</v>
      </c>
      <c r="G108" s="58">
        <f t="shared" si="2"/>
        <v>0</v>
      </c>
    </row>
    <row r="109" spans="1:7" s="2" customFormat="1" ht="12" hidden="1" x14ac:dyDescent="0.2">
      <c r="A109" s="24"/>
      <c r="B109" s="54">
        <v>0</v>
      </c>
      <c r="C109" s="52"/>
      <c r="D109" s="55">
        <v>0</v>
      </c>
      <c r="E109" s="56">
        <v>0</v>
      </c>
      <c r="F109" s="57">
        <v>0</v>
      </c>
      <c r="G109" s="58">
        <f t="shared" si="2"/>
        <v>0</v>
      </c>
    </row>
    <row r="110" spans="1:7" s="2" customFormat="1" ht="12" hidden="1" x14ac:dyDescent="0.2">
      <c r="A110" s="24"/>
      <c r="B110" s="54">
        <v>0</v>
      </c>
      <c r="C110" s="52"/>
      <c r="D110" s="55">
        <v>0</v>
      </c>
      <c r="E110" s="56">
        <v>0</v>
      </c>
      <c r="F110" s="57"/>
      <c r="G110" s="58">
        <f t="shared" si="2"/>
        <v>0</v>
      </c>
    </row>
    <row r="111" spans="1:7" s="2" customFormat="1" ht="12" hidden="1" x14ac:dyDescent="0.2">
      <c r="A111" s="24"/>
      <c r="B111" s="54">
        <v>0</v>
      </c>
      <c r="C111" s="52"/>
      <c r="D111" s="55">
        <v>0</v>
      </c>
      <c r="E111" s="56">
        <v>0</v>
      </c>
      <c r="F111" s="57"/>
      <c r="G111" s="58">
        <f t="shared" si="2"/>
        <v>0</v>
      </c>
    </row>
    <row r="112" spans="1:7" s="2" customFormat="1" ht="12" hidden="1" x14ac:dyDescent="0.2">
      <c r="A112" s="24"/>
      <c r="B112" s="54">
        <v>0</v>
      </c>
      <c r="C112" s="52"/>
      <c r="D112" s="55">
        <v>0</v>
      </c>
      <c r="E112" s="56">
        <v>0</v>
      </c>
      <c r="F112" s="57">
        <v>0</v>
      </c>
      <c r="G112" s="58">
        <f t="shared" si="2"/>
        <v>0</v>
      </c>
    </row>
    <row r="113" spans="1:7" s="2" customFormat="1" ht="23.25" customHeight="1" x14ac:dyDescent="0.2">
      <c r="A113" s="24"/>
      <c r="B113" s="54" t="s">
        <v>117</v>
      </c>
      <c r="C113" s="52">
        <v>2</v>
      </c>
      <c r="D113" s="55">
        <v>4.53E-2</v>
      </c>
      <c r="E113" s="56" t="s">
        <v>118</v>
      </c>
      <c r="F113" s="57">
        <v>6869.78</v>
      </c>
      <c r="G113" s="58">
        <f t="shared" si="2"/>
        <v>622.4</v>
      </c>
    </row>
    <row r="114" spans="1:7" s="2" customFormat="1" ht="12" hidden="1" x14ac:dyDescent="0.2">
      <c r="A114" s="24"/>
      <c r="B114" s="54"/>
      <c r="C114" s="52"/>
      <c r="D114" s="55"/>
      <c r="E114" s="56"/>
      <c r="F114" s="57"/>
      <c r="G114" s="58"/>
    </row>
    <row r="115" spans="1:7" s="2" customFormat="1" ht="12" hidden="1" x14ac:dyDescent="0.2">
      <c r="A115" s="24"/>
      <c r="B115" s="54"/>
      <c r="C115" s="52"/>
      <c r="D115" s="55"/>
      <c r="E115" s="56"/>
      <c r="F115" s="57"/>
      <c r="G115" s="58"/>
    </row>
    <row r="116" spans="1:7" s="2" customFormat="1" ht="12" hidden="1" x14ac:dyDescent="0.2">
      <c r="A116" s="24"/>
      <c r="B116" s="54"/>
      <c r="C116" s="52"/>
      <c r="D116" s="55"/>
      <c r="E116" s="56"/>
      <c r="F116" s="57"/>
      <c r="G116" s="58"/>
    </row>
    <row r="117" spans="1:7" s="2" customFormat="1" ht="12" hidden="1" x14ac:dyDescent="0.2">
      <c r="A117" s="24"/>
      <c r="B117" s="54"/>
      <c r="C117" s="52"/>
      <c r="D117" s="55"/>
      <c r="E117" s="56"/>
      <c r="F117" s="57"/>
      <c r="G117" s="58"/>
    </row>
    <row r="118" spans="1:7" s="2" customFormat="1" ht="12" hidden="1" x14ac:dyDescent="0.2">
      <c r="A118" s="24"/>
      <c r="B118" s="54"/>
      <c r="C118" s="52"/>
      <c r="D118" s="55"/>
      <c r="E118" s="56"/>
      <c r="F118" s="57"/>
      <c r="G118" s="58"/>
    </row>
    <row r="119" spans="1:7" s="2" customFormat="1" ht="12" hidden="1" x14ac:dyDescent="0.2">
      <c r="A119" s="24"/>
      <c r="B119" s="54"/>
      <c r="C119" s="52"/>
      <c r="D119" s="55"/>
      <c r="E119" s="56"/>
      <c r="F119" s="57"/>
      <c r="G119" s="58"/>
    </row>
    <row r="120" spans="1:7" s="2" customFormat="1" ht="12" hidden="1" x14ac:dyDescent="0.2">
      <c r="A120" s="24"/>
      <c r="B120" s="54"/>
      <c r="C120" s="52"/>
      <c r="D120" s="55"/>
      <c r="E120" s="56"/>
      <c r="F120" s="57"/>
      <c r="G120" s="58"/>
    </row>
    <row r="121" spans="1:7" s="2" customFormat="1" ht="12" hidden="1" x14ac:dyDescent="0.2">
      <c r="A121" s="24"/>
      <c r="B121" s="54"/>
      <c r="C121" s="52"/>
      <c r="D121" s="55"/>
      <c r="E121" s="56"/>
      <c r="F121" s="57"/>
      <c r="G121" s="58"/>
    </row>
    <row r="122" spans="1:7" s="2" customFormat="1" ht="12" hidden="1" x14ac:dyDescent="0.2">
      <c r="A122" s="24"/>
      <c r="B122" s="54"/>
      <c r="C122" s="52"/>
      <c r="D122" s="55"/>
      <c r="E122" s="56"/>
      <c r="F122" s="57"/>
      <c r="G122" s="58"/>
    </row>
    <row r="123" spans="1:7" s="2" customFormat="1" ht="12" hidden="1" x14ac:dyDescent="0.2">
      <c r="A123" s="24"/>
      <c r="B123" s="54"/>
      <c r="C123" s="52"/>
      <c r="D123" s="55"/>
      <c r="E123" s="56"/>
      <c r="F123" s="57"/>
      <c r="G123" s="58"/>
    </row>
    <row r="124" spans="1:7" s="2" customFormat="1" ht="12" hidden="1" x14ac:dyDescent="0.2">
      <c r="A124" s="24"/>
      <c r="B124" s="54"/>
      <c r="C124" s="52"/>
      <c r="D124" s="55"/>
      <c r="E124" s="56"/>
      <c r="F124" s="57"/>
      <c r="G124" s="58"/>
    </row>
    <row r="125" spans="1:7" s="2" customFormat="1" ht="12" hidden="1" x14ac:dyDescent="0.2">
      <c r="A125" s="24"/>
      <c r="B125" s="54"/>
      <c r="C125" s="52"/>
      <c r="D125" s="55"/>
      <c r="E125" s="56"/>
      <c r="F125" s="57"/>
      <c r="G125" s="58"/>
    </row>
    <row r="126" spans="1:7" s="2" customFormat="1" ht="12" hidden="1" x14ac:dyDescent="0.2">
      <c r="A126" s="24"/>
      <c r="B126" s="59" t="s">
        <v>119</v>
      </c>
      <c r="C126" s="52"/>
      <c r="D126" s="55"/>
      <c r="E126" s="56"/>
      <c r="F126" s="57"/>
      <c r="G126" s="58"/>
    </row>
    <row r="127" spans="1:7" s="2" customFormat="1" ht="12" hidden="1" x14ac:dyDescent="0.2">
      <c r="A127" s="24"/>
      <c r="B127" s="54" t="s">
        <v>120</v>
      </c>
      <c r="C127" s="52">
        <v>1</v>
      </c>
      <c r="D127" s="55">
        <v>0</v>
      </c>
      <c r="E127" s="56" t="s">
        <v>121</v>
      </c>
      <c r="F127" s="57">
        <v>106.81</v>
      </c>
      <c r="G127" s="58">
        <f t="shared" ref="G127" si="3">ROUND(C127*D127*F127,2)</f>
        <v>0</v>
      </c>
    </row>
    <row r="128" spans="1:7" s="2" customFormat="1" ht="12" x14ac:dyDescent="0.2">
      <c r="A128" s="24"/>
      <c r="B128" s="59" t="s">
        <v>122</v>
      </c>
      <c r="C128" s="52"/>
      <c r="D128" s="55"/>
      <c r="E128" s="56"/>
      <c r="F128" s="57"/>
      <c r="G128" s="58"/>
    </row>
    <row r="129" spans="1:7" s="2" customFormat="1" ht="24" hidden="1" x14ac:dyDescent="0.2">
      <c r="A129" s="24"/>
      <c r="B129" s="59" t="s">
        <v>123</v>
      </c>
      <c r="C129" s="52"/>
      <c r="D129" s="55"/>
      <c r="E129" s="56"/>
      <c r="F129" s="57"/>
      <c r="G129" s="58"/>
    </row>
    <row r="130" spans="1:7" s="2" customFormat="1" ht="37.5" hidden="1" customHeight="1" x14ac:dyDescent="0.2">
      <c r="A130" s="24">
        <v>1</v>
      </c>
      <c r="B130" s="54" t="s">
        <v>124</v>
      </c>
      <c r="C130" s="52">
        <v>1</v>
      </c>
      <c r="D130" s="55">
        <v>0</v>
      </c>
      <c r="E130" s="56">
        <v>0</v>
      </c>
      <c r="F130" s="57">
        <v>0</v>
      </c>
      <c r="G130" s="58">
        <f t="shared" ref="G130" si="4">ROUND(C130*D130*F130,2)</f>
        <v>0</v>
      </c>
    </row>
    <row r="131" spans="1:7" s="2" customFormat="1" ht="12" hidden="1" x14ac:dyDescent="0.2">
      <c r="A131" s="24"/>
      <c r="B131" s="59" t="s">
        <v>125</v>
      </c>
      <c r="C131" s="52"/>
      <c r="D131" s="55"/>
      <c r="E131" s="56"/>
      <c r="F131" s="57"/>
      <c r="G131" s="58"/>
    </row>
    <row r="132" spans="1:7" s="2" customFormat="1" ht="12" hidden="1" x14ac:dyDescent="0.2">
      <c r="A132" s="24"/>
      <c r="B132" s="59">
        <v>0</v>
      </c>
      <c r="C132" s="52"/>
      <c r="D132" s="55"/>
      <c r="E132" s="56"/>
      <c r="F132" s="57"/>
      <c r="G132" s="58"/>
    </row>
    <row r="133" spans="1:7" s="2" customFormat="1" ht="36" hidden="1" x14ac:dyDescent="0.2">
      <c r="A133" s="24"/>
      <c r="B133" s="54" t="s">
        <v>126</v>
      </c>
      <c r="C133" s="52">
        <v>1</v>
      </c>
      <c r="D133" s="55">
        <v>0</v>
      </c>
      <c r="E133" s="56">
        <v>0</v>
      </c>
      <c r="F133" s="57">
        <v>77</v>
      </c>
      <c r="G133" s="58">
        <f t="shared" ref="G133:G134" si="5">ROUND(C133*D133*F133,2)</f>
        <v>0</v>
      </c>
    </row>
    <row r="134" spans="1:7" s="2" customFormat="1" ht="12" hidden="1" x14ac:dyDescent="0.2">
      <c r="A134" s="24"/>
      <c r="B134" s="54" t="s">
        <v>127</v>
      </c>
      <c r="C134" s="52">
        <v>1</v>
      </c>
      <c r="D134" s="55">
        <v>0</v>
      </c>
      <c r="E134" s="56">
        <v>0</v>
      </c>
      <c r="F134" s="57">
        <v>207.28</v>
      </c>
      <c r="G134" s="58">
        <f t="shared" si="5"/>
        <v>0</v>
      </c>
    </row>
    <row r="135" spans="1:7" s="2" customFormat="1" ht="12" x14ac:dyDescent="0.2">
      <c r="A135" s="24"/>
      <c r="B135" s="59" t="s">
        <v>128</v>
      </c>
      <c r="C135" s="52"/>
      <c r="D135" s="60"/>
      <c r="E135" s="56"/>
      <c r="F135" s="57"/>
      <c r="G135" s="58"/>
    </row>
    <row r="136" spans="1:7" s="2" customFormat="1" ht="12" hidden="1" x14ac:dyDescent="0.2">
      <c r="A136" s="24"/>
      <c r="B136" s="59">
        <v>0</v>
      </c>
      <c r="C136" s="52"/>
      <c r="D136" s="60"/>
      <c r="E136" s="56"/>
      <c r="F136" s="57"/>
      <c r="G136" s="58"/>
    </row>
    <row r="137" spans="1:7" s="2" customFormat="1" ht="36" x14ac:dyDescent="0.2">
      <c r="A137" s="61"/>
      <c r="B137" s="54" t="s">
        <v>129</v>
      </c>
      <c r="C137" s="52">
        <v>1</v>
      </c>
      <c r="D137" s="55">
        <v>4</v>
      </c>
      <c r="E137" s="56" t="s">
        <v>33</v>
      </c>
      <c r="F137" s="57">
        <v>77</v>
      </c>
      <c r="G137" s="58">
        <f t="shared" ref="G137:G139" si="6">ROUND(C137*D137*F137,2)</f>
        <v>308</v>
      </c>
    </row>
    <row r="138" spans="1:7" s="2" customFormat="1" ht="12" hidden="1" x14ac:dyDescent="0.2">
      <c r="A138" s="61"/>
      <c r="B138" s="59" t="s">
        <v>130</v>
      </c>
      <c r="C138" s="35"/>
      <c r="D138" s="60">
        <v>0</v>
      </c>
      <c r="E138" s="56" t="s">
        <v>27</v>
      </c>
      <c r="F138" s="57">
        <v>0</v>
      </c>
      <c r="G138" s="58">
        <f t="shared" si="6"/>
        <v>0</v>
      </c>
    </row>
    <row r="139" spans="1:7" s="2" customFormat="1" ht="24" hidden="1" x14ac:dyDescent="0.2">
      <c r="A139" s="61"/>
      <c r="B139" s="54" t="s">
        <v>131</v>
      </c>
      <c r="C139" s="52">
        <v>1</v>
      </c>
      <c r="D139" s="55">
        <v>0</v>
      </c>
      <c r="E139" s="56" t="s">
        <v>132</v>
      </c>
      <c r="F139" s="57">
        <v>199.04</v>
      </c>
      <c r="G139" s="58">
        <f t="shared" si="6"/>
        <v>0</v>
      </c>
    </row>
    <row r="140" spans="1:7" s="2" customFormat="1" ht="12" x14ac:dyDescent="0.2">
      <c r="A140" s="62"/>
      <c r="B140" s="59" t="s">
        <v>133</v>
      </c>
      <c r="C140" s="35"/>
      <c r="D140" s="55"/>
      <c r="E140" s="56"/>
      <c r="F140" s="57"/>
      <c r="G140" s="58"/>
    </row>
    <row r="141" spans="1:7" s="2" customFormat="1" ht="24" hidden="1" customHeight="1" x14ac:dyDescent="0.2">
      <c r="A141" s="62"/>
      <c r="B141" s="59">
        <v>0</v>
      </c>
      <c r="C141" s="35"/>
      <c r="D141" s="55"/>
      <c r="E141" s="56"/>
      <c r="F141" s="57"/>
      <c r="G141" s="58"/>
    </row>
    <row r="142" spans="1:7" s="2" customFormat="1" ht="24" x14ac:dyDescent="0.2">
      <c r="A142" s="62"/>
      <c r="B142" s="54" t="s">
        <v>134</v>
      </c>
      <c r="C142" s="52">
        <v>1</v>
      </c>
      <c r="D142" s="55">
        <v>4</v>
      </c>
      <c r="E142" s="56" t="s">
        <v>33</v>
      </c>
      <c r="F142" s="57">
        <v>50.07</v>
      </c>
      <c r="G142" s="58">
        <f t="shared" ref="G142:G147" si="7">ROUND(C142*D142*F142,2)</f>
        <v>200.28</v>
      </c>
    </row>
    <row r="143" spans="1:7" s="2" customFormat="1" ht="24" x14ac:dyDescent="0.2">
      <c r="A143" s="62"/>
      <c r="B143" s="54" t="s">
        <v>135</v>
      </c>
      <c r="C143" s="52">
        <v>4</v>
      </c>
      <c r="D143" s="63">
        <v>4.5327272727272723E-2</v>
      </c>
      <c r="E143" s="56" t="s">
        <v>30</v>
      </c>
      <c r="F143" s="57">
        <v>6492.1425894058921</v>
      </c>
      <c r="G143" s="58">
        <f>ROUND(C143*D143*F143,2)</f>
        <v>1177.08</v>
      </c>
    </row>
    <row r="144" spans="1:7" s="2" customFormat="1" ht="36" x14ac:dyDescent="0.2">
      <c r="A144" s="62"/>
      <c r="B144" s="54" t="s">
        <v>136</v>
      </c>
      <c r="C144" s="52">
        <v>4</v>
      </c>
      <c r="D144" s="63">
        <v>0.30210000000000004</v>
      </c>
      <c r="E144" s="56" t="s">
        <v>137</v>
      </c>
      <c r="F144" s="57">
        <v>2597.02</v>
      </c>
      <c r="G144" s="58">
        <f t="shared" si="7"/>
        <v>3138.24</v>
      </c>
    </row>
    <row r="145" spans="1:7" s="2" customFormat="1" ht="12" hidden="1" x14ac:dyDescent="0.2">
      <c r="A145" s="62"/>
      <c r="B145" s="54" t="s">
        <v>138</v>
      </c>
      <c r="C145" s="64">
        <v>0</v>
      </c>
      <c r="D145" s="55">
        <v>0</v>
      </c>
      <c r="E145" s="56" t="s">
        <v>33</v>
      </c>
      <c r="F145" s="57">
        <v>389.5</v>
      </c>
      <c r="G145" s="58">
        <f t="shared" si="7"/>
        <v>0</v>
      </c>
    </row>
    <row r="146" spans="1:7" s="2" customFormat="1" ht="24" x14ac:dyDescent="0.2">
      <c r="A146" s="62"/>
      <c r="B146" s="54" t="s">
        <v>139</v>
      </c>
      <c r="C146" s="52">
        <v>1</v>
      </c>
      <c r="D146" s="55">
        <v>0.5</v>
      </c>
      <c r="E146" s="56" t="s">
        <v>140</v>
      </c>
      <c r="F146" s="57">
        <v>2175.58</v>
      </c>
      <c r="G146" s="58">
        <f t="shared" si="7"/>
        <v>1087.79</v>
      </c>
    </row>
    <row r="147" spans="1:7" s="2" customFormat="1" ht="24" x14ac:dyDescent="0.2">
      <c r="A147" s="62"/>
      <c r="B147" s="54" t="s">
        <v>141</v>
      </c>
      <c r="C147" s="52">
        <v>1</v>
      </c>
      <c r="D147" s="55">
        <v>3.4742800000000003</v>
      </c>
      <c r="E147" s="56" t="s">
        <v>142</v>
      </c>
      <c r="F147" s="57">
        <v>1260.72</v>
      </c>
      <c r="G147" s="58">
        <f t="shared" si="7"/>
        <v>4380.09</v>
      </c>
    </row>
    <row r="148" spans="1:7" s="2" customFormat="1" ht="12" hidden="1" x14ac:dyDescent="0.2">
      <c r="A148" s="61"/>
      <c r="B148" s="54"/>
      <c r="C148" s="35"/>
      <c r="D148" s="55"/>
      <c r="E148" s="56"/>
      <c r="F148" s="57"/>
      <c r="G148" s="58"/>
    </row>
    <row r="149" spans="1:7" s="2" customFormat="1" ht="12" x14ac:dyDescent="0.2">
      <c r="A149" s="61"/>
      <c r="B149" s="54" t="s">
        <v>143</v>
      </c>
      <c r="C149" s="52">
        <v>1</v>
      </c>
      <c r="D149" s="55">
        <v>1</v>
      </c>
      <c r="E149" s="56" t="s">
        <v>33</v>
      </c>
      <c r="F149" s="57">
        <v>161.82</v>
      </c>
      <c r="G149" s="58">
        <f t="shared" ref="G149:G153" si="8">ROUND(C149*D149*F149,2)</f>
        <v>161.82</v>
      </c>
    </row>
    <row r="150" spans="1:7" s="2" customFormat="1" ht="12" x14ac:dyDescent="0.2">
      <c r="A150" s="61"/>
      <c r="B150" s="54" t="s">
        <v>144</v>
      </c>
      <c r="C150" s="52">
        <v>1</v>
      </c>
      <c r="D150" s="55">
        <v>2.6</v>
      </c>
      <c r="E150" s="56" t="s">
        <v>145</v>
      </c>
      <c r="F150" s="57">
        <v>912.13</v>
      </c>
      <c r="G150" s="58">
        <f t="shared" si="8"/>
        <v>2371.54</v>
      </c>
    </row>
    <row r="151" spans="1:7" s="2" customFormat="1" ht="24" x14ac:dyDescent="0.2">
      <c r="A151" s="61"/>
      <c r="B151" s="54" t="s">
        <v>146</v>
      </c>
      <c r="C151" s="52">
        <v>1</v>
      </c>
      <c r="D151" s="55">
        <v>2</v>
      </c>
      <c r="E151" s="56" t="s">
        <v>147</v>
      </c>
      <c r="F151" s="57">
        <v>337.76</v>
      </c>
      <c r="G151" s="58">
        <f t="shared" si="8"/>
        <v>675.52</v>
      </c>
    </row>
    <row r="152" spans="1:7" s="2" customFormat="1" ht="12" x14ac:dyDescent="0.2">
      <c r="A152" s="61"/>
      <c r="B152" s="54" t="s">
        <v>148</v>
      </c>
      <c r="C152" s="52">
        <v>1</v>
      </c>
      <c r="D152" s="55">
        <v>1</v>
      </c>
      <c r="E152" s="56" t="s">
        <v>33</v>
      </c>
      <c r="F152" s="57">
        <v>649.21</v>
      </c>
      <c r="G152" s="58">
        <f t="shared" si="8"/>
        <v>649.21</v>
      </c>
    </row>
    <row r="153" spans="1:7" s="2" customFormat="1" ht="12" x14ac:dyDescent="0.2">
      <c r="A153" s="61"/>
      <c r="B153" s="54" t="s">
        <v>149</v>
      </c>
      <c r="C153" s="52">
        <v>1</v>
      </c>
      <c r="D153" s="55">
        <v>1</v>
      </c>
      <c r="E153" s="56" t="s">
        <v>33</v>
      </c>
      <c r="F153" s="57">
        <v>258.56</v>
      </c>
      <c r="G153" s="58">
        <f t="shared" si="8"/>
        <v>258.56</v>
      </c>
    </row>
    <row r="154" spans="1:7" s="2" customFormat="1" ht="12" hidden="1" x14ac:dyDescent="0.2">
      <c r="A154" s="61"/>
      <c r="B154" s="54"/>
      <c r="C154" s="35"/>
      <c r="D154" s="55"/>
      <c r="E154" s="56"/>
      <c r="F154" s="57"/>
      <c r="G154" s="58"/>
    </row>
    <row r="155" spans="1:7" s="2" customFormat="1" ht="12" hidden="1" x14ac:dyDescent="0.2">
      <c r="A155" s="61"/>
      <c r="B155" s="54"/>
      <c r="C155" s="35"/>
      <c r="D155" s="55"/>
      <c r="E155" s="56"/>
      <c r="F155" s="57"/>
      <c r="G155" s="58"/>
    </row>
    <row r="156" spans="1:7" s="2" customFormat="1" ht="12" hidden="1" x14ac:dyDescent="0.2">
      <c r="A156" s="61"/>
      <c r="B156" s="54"/>
      <c r="C156" s="35"/>
      <c r="D156" s="55"/>
      <c r="E156" s="56"/>
      <c r="F156" s="57"/>
      <c r="G156" s="58"/>
    </row>
    <row r="157" spans="1:7" s="2" customFormat="1" ht="12" x14ac:dyDescent="0.2">
      <c r="A157" s="61"/>
      <c r="B157" s="59" t="s">
        <v>150</v>
      </c>
      <c r="C157" s="35"/>
      <c r="D157" s="55"/>
      <c r="E157" s="56"/>
      <c r="F157" s="57"/>
      <c r="G157" s="58"/>
    </row>
    <row r="158" spans="1:7" s="2" customFormat="1" ht="12" hidden="1" x14ac:dyDescent="0.2">
      <c r="A158" s="61"/>
      <c r="B158" s="54" t="s">
        <v>151</v>
      </c>
      <c r="C158" s="52">
        <v>1</v>
      </c>
      <c r="D158" s="55">
        <v>0</v>
      </c>
      <c r="E158" s="56" t="s">
        <v>33</v>
      </c>
      <c r="F158" s="57">
        <v>976.74</v>
      </c>
      <c r="G158" s="58">
        <f t="shared" ref="G158:G163" si="9">ROUND(C158*D158*F158,2)</f>
        <v>0</v>
      </c>
    </row>
    <row r="159" spans="1:7" s="2" customFormat="1" ht="12" x14ac:dyDescent="0.2">
      <c r="A159" s="61"/>
      <c r="B159" s="54" t="s">
        <v>32</v>
      </c>
      <c r="C159" s="52">
        <v>10</v>
      </c>
      <c r="D159" s="60">
        <v>1</v>
      </c>
      <c r="E159" s="56" t="s">
        <v>33</v>
      </c>
      <c r="F159" s="57">
        <v>614.95000000000005</v>
      </c>
      <c r="G159" s="58">
        <f t="shared" si="9"/>
        <v>6149.5</v>
      </c>
    </row>
    <row r="160" spans="1:7" s="2" customFormat="1" ht="12" hidden="1" x14ac:dyDescent="0.2">
      <c r="A160" s="61"/>
      <c r="B160" s="54" t="s">
        <v>152</v>
      </c>
      <c r="C160" s="52">
        <v>1</v>
      </c>
      <c r="D160" s="55">
        <v>0</v>
      </c>
      <c r="E160" s="56" t="s">
        <v>33</v>
      </c>
      <c r="F160" s="57">
        <v>14551.44</v>
      </c>
      <c r="G160" s="58">
        <f t="shared" si="9"/>
        <v>0</v>
      </c>
    </row>
    <row r="161" spans="1:7" s="2" customFormat="1" ht="24" x14ac:dyDescent="0.2">
      <c r="A161" s="61"/>
      <c r="B161" s="54" t="s">
        <v>153</v>
      </c>
      <c r="C161" s="52">
        <v>1</v>
      </c>
      <c r="D161" s="60">
        <v>1</v>
      </c>
      <c r="E161" s="56" t="s">
        <v>33</v>
      </c>
      <c r="F161" s="57">
        <v>13262</v>
      </c>
      <c r="G161" s="58">
        <f t="shared" si="9"/>
        <v>13262</v>
      </c>
    </row>
    <row r="162" spans="1:7" s="2" customFormat="1" ht="12" hidden="1" x14ac:dyDescent="0.2">
      <c r="A162" s="61"/>
      <c r="B162" s="54" t="s">
        <v>154</v>
      </c>
      <c r="C162" s="52">
        <v>1</v>
      </c>
      <c r="D162" s="55">
        <v>0</v>
      </c>
      <c r="E162" s="56" t="s">
        <v>33</v>
      </c>
      <c r="F162" s="57">
        <v>1847.43</v>
      </c>
      <c r="G162" s="58">
        <f t="shared" si="9"/>
        <v>0</v>
      </c>
    </row>
    <row r="163" spans="1:7" s="2" customFormat="1" ht="12" hidden="1" x14ac:dyDescent="0.2">
      <c r="A163" s="61"/>
      <c r="B163" s="54">
        <v>0</v>
      </c>
      <c r="C163" s="52">
        <v>1</v>
      </c>
      <c r="D163" s="55">
        <v>0</v>
      </c>
      <c r="E163" s="56">
        <v>0</v>
      </c>
      <c r="F163" s="57">
        <v>0</v>
      </c>
      <c r="G163" s="58">
        <f t="shared" si="9"/>
        <v>0</v>
      </c>
    </row>
    <row r="164" spans="1:7" s="2" customFormat="1" ht="12" x14ac:dyDescent="0.2">
      <c r="A164" s="61"/>
      <c r="B164" s="59" t="s">
        <v>155</v>
      </c>
      <c r="C164" s="35"/>
      <c r="D164" s="55"/>
      <c r="E164" s="56"/>
      <c r="F164" s="57"/>
      <c r="G164" s="58"/>
    </row>
    <row r="165" spans="1:7" s="2" customFormat="1" ht="12" hidden="1" x14ac:dyDescent="0.2">
      <c r="A165" s="61"/>
      <c r="B165" s="59">
        <v>0</v>
      </c>
      <c r="C165" s="35"/>
      <c r="D165" s="55"/>
      <c r="E165" s="56"/>
      <c r="F165" s="57"/>
      <c r="G165" s="58"/>
    </row>
    <row r="166" spans="1:7" s="2" customFormat="1" ht="24" x14ac:dyDescent="0.2">
      <c r="A166" s="61"/>
      <c r="B166" s="54" t="s">
        <v>156</v>
      </c>
      <c r="C166" s="52">
        <v>2</v>
      </c>
      <c r="D166" s="55">
        <v>0.104</v>
      </c>
      <c r="E166" s="56" t="s">
        <v>157</v>
      </c>
      <c r="F166" s="57">
        <v>5280.75</v>
      </c>
      <c r="G166" s="58">
        <f t="shared" ref="G166:G184" si="10">ROUND(C166*D166*F166,2)</f>
        <v>1098.4000000000001</v>
      </c>
    </row>
    <row r="167" spans="1:7" s="2" customFormat="1" ht="24" x14ac:dyDescent="0.2">
      <c r="A167" s="61"/>
      <c r="B167" s="54" t="s">
        <v>158</v>
      </c>
      <c r="C167" s="52">
        <v>2</v>
      </c>
      <c r="D167" s="55">
        <v>0.02</v>
      </c>
      <c r="E167" s="56" t="s">
        <v>159</v>
      </c>
      <c r="F167" s="57">
        <v>5939.05</v>
      </c>
      <c r="G167" s="58">
        <f t="shared" si="10"/>
        <v>237.56</v>
      </c>
    </row>
    <row r="168" spans="1:7" s="2" customFormat="1" ht="12" hidden="1" x14ac:dyDescent="0.2">
      <c r="A168" s="61"/>
      <c r="B168" s="54" t="s">
        <v>160</v>
      </c>
      <c r="C168" s="52">
        <v>1</v>
      </c>
      <c r="D168" s="55">
        <v>0</v>
      </c>
      <c r="E168" s="56" t="s">
        <v>33</v>
      </c>
      <c r="F168" s="57">
        <v>67.62</v>
      </c>
      <c r="G168" s="58">
        <f t="shared" si="10"/>
        <v>0</v>
      </c>
    </row>
    <row r="169" spans="1:7" s="2" customFormat="1" ht="12" hidden="1" x14ac:dyDescent="0.2">
      <c r="A169" s="61"/>
      <c r="B169" s="54" t="s">
        <v>161</v>
      </c>
      <c r="C169" s="52">
        <v>1</v>
      </c>
      <c r="D169" s="55">
        <v>0</v>
      </c>
      <c r="E169" s="56" t="s">
        <v>33</v>
      </c>
      <c r="F169" s="57">
        <v>0</v>
      </c>
      <c r="G169" s="58">
        <f t="shared" si="10"/>
        <v>0</v>
      </c>
    </row>
    <row r="170" spans="1:7" s="2" customFormat="1" ht="12" hidden="1" x14ac:dyDescent="0.2">
      <c r="A170" s="61"/>
      <c r="B170" s="54" t="s">
        <v>162</v>
      </c>
      <c r="C170" s="52">
        <v>1</v>
      </c>
      <c r="D170" s="55">
        <v>0</v>
      </c>
      <c r="E170" s="56" t="s">
        <v>33</v>
      </c>
      <c r="F170" s="57">
        <v>0</v>
      </c>
      <c r="G170" s="58">
        <f t="shared" si="10"/>
        <v>0</v>
      </c>
    </row>
    <row r="171" spans="1:7" s="2" customFormat="1" ht="12" hidden="1" x14ac:dyDescent="0.2">
      <c r="A171" s="61"/>
      <c r="B171" s="54" t="s">
        <v>163</v>
      </c>
      <c r="C171" s="52">
        <v>1</v>
      </c>
      <c r="D171" s="55">
        <v>0</v>
      </c>
      <c r="E171" s="56" t="s">
        <v>33</v>
      </c>
      <c r="F171" s="57">
        <v>0</v>
      </c>
      <c r="G171" s="58">
        <f t="shared" si="10"/>
        <v>0</v>
      </c>
    </row>
    <row r="172" spans="1:7" s="2" customFormat="1" ht="12" hidden="1" x14ac:dyDescent="0.2">
      <c r="A172" s="61"/>
      <c r="B172" s="54" t="s">
        <v>164</v>
      </c>
      <c r="C172" s="52">
        <v>1</v>
      </c>
      <c r="D172" s="55">
        <v>0</v>
      </c>
      <c r="E172" s="56" t="s">
        <v>33</v>
      </c>
      <c r="F172" s="57">
        <v>0</v>
      </c>
      <c r="G172" s="58">
        <f t="shared" si="10"/>
        <v>0</v>
      </c>
    </row>
    <row r="173" spans="1:7" s="2" customFormat="1" ht="12" hidden="1" x14ac:dyDescent="0.2">
      <c r="A173" s="61"/>
      <c r="B173" s="54" t="s">
        <v>165</v>
      </c>
      <c r="C173" s="52">
        <v>1</v>
      </c>
      <c r="D173" s="55">
        <v>0</v>
      </c>
      <c r="E173" s="56" t="s">
        <v>33</v>
      </c>
      <c r="F173" s="57">
        <v>0</v>
      </c>
      <c r="G173" s="58">
        <f t="shared" si="10"/>
        <v>0</v>
      </c>
    </row>
    <row r="174" spans="1:7" s="2" customFormat="1" ht="12" x14ac:dyDescent="0.2">
      <c r="A174" s="61"/>
      <c r="B174" s="54" t="s">
        <v>166</v>
      </c>
      <c r="C174" s="52">
        <v>1</v>
      </c>
      <c r="D174" s="60">
        <v>2</v>
      </c>
      <c r="E174" s="56" t="s">
        <v>33</v>
      </c>
      <c r="F174" s="57">
        <v>230.99</v>
      </c>
      <c r="G174" s="58">
        <f t="shared" si="10"/>
        <v>461.98</v>
      </c>
    </row>
    <row r="175" spans="1:7" s="2" customFormat="1" ht="12" hidden="1" x14ac:dyDescent="0.2">
      <c r="A175" s="61"/>
      <c r="B175" s="54">
        <v>0</v>
      </c>
      <c r="C175" s="52">
        <v>1</v>
      </c>
      <c r="D175" s="60">
        <v>0</v>
      </c>
      <c r="E175" s="56">
        <v>0</v>
      </c>
      <c r="F175" s="57">
        <v>0</v>
      </c>
      <c r="G175" s="58">
        <f t="shared" si="10"/>
        <v>0</v>
      </c>
    </row>
    <row r="176" spans="1:7" s="2" customFormat="1" ht="12" hidden="1" x14ac:dyDescent="0.2">
      <c r="A176" s="61"/>
      <c r="B176" s="54">
        <v>0</v>
      </c>
      <c r="C176" s="52">
        <v>1</v>
      </c>
      <c r="D176" s="60">
        <v>0</v>
      </c>
      <c r="E176" s="56">
        <v>0</v>
      </c>
      <c r="F176" s="57">
        <v>0</v>
      </c>
      <c r="G176" s="58">
        <f t="shared" si="10"/>
        <v>0</v>
      </c>
    </row>
    <row r="177" spans="1:7" s="2" customFormat="1" ht="12" x14ac:dyDescent="0.2">
      <c r="A177" s="61"/>
      <c r="B177" s="54" t="s">
        <v>167</v>
      </c>
      <c r="C177" s="52">
        <v>1</v>
      </c>
      <c r="D177" s="60">
        <v>1</v>
      </c>
      <c r="E177" s="56" t="s">
        <v>33</v>
      </c>
      <c r="F177" s="57">
        <v>405.64</v>
      </c>
      <c r="G177" s="58">
        <f t="shared" si="10"/>
        <v>405.64</v>
      </c>
    </row>
    <row r="178" spans="1:7" s="2" customFormat="1" ht="12" hidden="1" x14ac:dyDescent="0.2">
      <c r="A178" s="61"/>
      <c r="B178" s="54">
        <v>0</v>
      </c>
      <c r="C178" s="52">
        <v>1</v>
      </c>
      <c r="D178" s="60">
        <v>0</v>
      </c>
      <c r="E178" s="56">
        <v>0</v>
      </c>
      <c r="F178" s="57">
        <v>0</v>
      </c>
      <c r="G178" s="58">
        <f t="shared" si="10"/>
        <v>0</v>
      </c>
    </row>
    <row r="179" spans="1:7" s="2" customFormat="1" ht="12" hidden="1" x14ac:dyDescent="0.2">
      <c r="A179" s="61"/>
      <c r="B179" s="54" t="s">
        <v>168</v>
      </c>
      <c r="C179" s="52">
        <v>1</v>
      </c>
      <c r="D179" s="60">
        <v>0</v>
      </c>
      <c r="E179" s="56" t="s">
        <v>169</v>
      </c>
      <c r="F179" s="57">
        <v>0</v>
      </c>
      <c r="G179" s="58">
        <f t="shared" si="10"/>
        <v>0</v>
      </c>
    </row>
    <row r="180" spans="1:7" s="2" customFormat="1" ht="12" hidden="1" x14ac:dyDescent="0.2">
      <c r="A180" s="61"/>
      <c r="B180" s="54" t="s">
        <v>170</v>
      </c>
      <c r="C180" s="52">
        <v>1</v>
      </c>
      <c r="D180" s="60">
        <v>0</v>
      </c>
      <c r="E180" s="56" t="s">
        <v>33</v>
      </c>
      <c r="F180" s="57">
        <v>0</v>
      </c>
      <c r="G180" s="58">
        <f t="shared" si="10"/>
        <v>0</v>
      </c>
    </row>
    <row r="181" spans="1:7" s="2" customFormat="1" ht="12" x14ac:dyDescent="0.2">
      <c r="A181" s="61"/>
      <c r="B181" s="54" t="s">
        <v>171</v>
      </c>
      <c r="C181" s="52">
        <v>1</v>
      </c>
      <c r="D181" s="60">
        <v>1</v>
      </c>
      <c r="E181" s="56" t="s">
        <v>33</v>
      </c>
      <c r="F181" s="57">
        <v>489.13</v>
      </c>
      <c r="G181" s="58">
        <f t="shared" si="10"/>
        <v>489.13</v>
      </c>
    </row>
    <row r="182" spans="1:7" s="2" customFormat="1" ht="12" x14ac:dyDescent="0.2">
      <c r="A182" s="61"/>
      <c r="B182" s="54" t="s">
        <v>172</v>
      </c>
      <c r="C182" s="52">
        <v>1</v>
      </c>
      <c r="D182" s="60">
        <v>1</v>
      </c>
      <c r="E182" s="56" t="s">
        <v>33</v>
      </c>
      <c r="F182" s="57">
        <v>107.99</v>
      </c>
      <c r="G182" s="58">
        <f t="shared" si="10"/>
        <v>107.99</v>
      </c>
    </row>
    <row r="183" spans="1:7" s="2" customFormat="1" ht="12" x14ac:dyDescent="0.2">
      <c r="A183" s="61"/>
      <c r="B183" s="54" t="s">
        <v>173</v>
      </c>
      <c r="C183" s="52">
        <v>1</v>
      </c>
      <c r="D183" s="60">
        <v>9</v>
      </c>
      <c r="E183" s="56" t="s">
        <v>33</v>
      </c>
      <c r="F183" s="57">
        <v>49.57</v>
      </c>
      <c r="G183" s="58">
        <f t="shared" si="10"/>
        <v>446.13</v>
      </c>
    </row>
    <row r="184" spans="1:7" s="2" customFormat="1" ht="12" hidden="1" x14ac:dyDescent="0.2">
      <c r="A184" s="61"/>
      <c r="B184" s="54"/>
      <c r="C184" s="52">
        <v>1</v>
      </c>
      <c r="D184" s="55">
        <v>0</v>
      </c>
      <c r="E184" s="56">
        <v>0</v>
      </c>
      <c r="F184" s="57">
        <v>0</v>
      </c>
      <c r="G184" s="58">
        <f t="shared" si="10"/>
        <v>0</v>
      </c>
    </row>
    <row r="185" spans="1:7" s="2" customFormat="1" ht="12" customHeight="1" x14ac:dyDescent="0.2">
      <c r="A185" s="61"/>
      <c r="B185" s="59" t="s">
        <v>174</v>
      </c>
      <c r="C185" s="35"/>
      <c r="D185" s="55"/>
      <c r="E185" s="56"/>
      <c r="F185" s="57"/>
      <c r="G185" s="58"/>
    </row>
    <row r="186" spans="1:7" s="2" customFormat="1" ht="12" hidden="1" x14ac:dyDescent="0.2">
      <c r="A186" s="61"/>
      <c r="B186" s="59">
        <v>0</v>
      </c>
      <c r="C186" s="35"/>
      <c r="D186" s="55"/>
      <c r="E186" s="56"/>
      <c r="F186" s="57"/>
      <c r="G186" s="58"/>
    </row>
    <row r="187" spans="1:7" s="2" customFormat="1" ht="24" customHeight="1" x14ac:dyDescent="0.2">
      <c r="A187" s="61"/>
      <c r="B187" s="54" t="s">
        <v>35</v>
      </c>
      <c r="C187" s="52">
        <v>85</v>
      </c>
      <c r="D187" s="55">
        <v>49.86</v>
      </c>
      <c r="E187" s="65" t="s">
        <v>27</v>
      </c>
      <c r="F187" s="57">
        <v>0</v>
      </c>
      <c r="G187" s="111">
        <v>15733.264895446202</v>
      </c>
    </row>
    <row r="188" spans="1:7" s="2" customFormat="1" ht="24" hidden="1" x14ac:dyDescent="0.2">
      <c r="A188" s="61"/>
      <c r="B188" s="54" t="s">
        <v>175</v>
      </c>
      <c r="C188" s="52">
        <v>0</v>
      </c>
      <c r="D188" s="55">
        <v>0</v>
      </c>
      <c r="E188" s="65" t="s">
        <v>27</v>
      </c>
      <c r="F188" s="57">
        <v>0</v>
      </c>
      <c r="G188" s="112"/>
    </row>
    <row r="189" spans="1:7" s="2" customFormat="1" ht="12" x14ac:dyDescent="0.2">
      <c r="A189" s="61"/>
      <c r="B189" s="54" t="s">
        <v>176</v>
      </c>
      <c r="C189" s="52">
        <v>20</v>
      </c>
      <c r="D189" s="55">
        <v>49.86</v>
      </c>
      <c r="E189" s="65" t="s">
        <v>27</v>
      </c>
      <c r="F189" s="57">
        <v>0</v>
      </c>
      <c r="G189" s="112"/>
    </row>
    <row r="190" spans="1:7" s="2" customFormat="1" ht="24" hidden="1" x14ac:dyDescent="0.2">
      <c r="A190" s="61"/>
      <c r="B190" s="54" t="s">
        <v>177</v>
      </c>
      <c r="C190" s="52">
        <v>0</v>
      </c>
      <c r="D190" s="55">
        <v>0</v>
      </c>
      <c r="E190" s="65" t="s">
        <v>27</v>
      </c>
      <c r="F190" s="57">
        <v>0</v>
      </c>
      <c r="G190" s="112"/>
    </row>
    <row r="191" spans="1:7" s="2" customFormat="1" ht="36" customHeight="1" x14ac:dyDescent="0.2">
      <c r="A191" s="61"/>
      <c r="B191" s="54" t="s">
        <v>178</v>
      </c>
      <c r="C191" s="52">
        <v>1</v>
      </c>
      <c r="D191" s="55">
        <v>54</v>
      </c>
      <c r="E191" s="65" t="s">
        <v>27</v>
      </c>
      <c r="F191" s="57">
        <v>0</v>
      </c>
      <c r="G191" s="112"/>
    </row>
    <row r="192" spans="1:7" s="2" customFormat="1" ht="24" x14ac:dyDescent="0.2">
      <c r="A192" s="61"/>
      <c r="B192" s="54" t="s">
        <v>179</v>
      </c>
      <c r="C192" s="52">
        <v>2</v>
      </c>
      <c r="D192" s="55">
        <v>0.5</v>
      </c>
      <c r="E192" s="65" t="s">
        <v>27</v>
      </c>
      <c r="F192" s="57">
        <v>0</v>
      </c>
      <c r="G192" s="112"/>
    </row>
    <row r="193" spans="1:7" s="2" customFormat="1" ht="12" x14ac:dyDescent="0.2">
      <c r="A193" s="61"/>
      <c r="B193" s="54" t="s">
        <v>39</v>
      </c>
      <c r="C193" s="52">
        <v>20</v>
      </c>
      <c r="D193" s="55">
        <v>1.6</v>
      </c>
      <c r="E193" s="65" t="s">
        <v>27</v>
      </c>
      <c r="F193" s="57">
        <v>0</v>
      </c>
      <c r="G193" s="112"/>
    </row>
    <row r="194" spans="1:7" s="2" customFormat="1" ht="12" x14ac:dyDescent="0.2">
      <c r="A194" s="61"/>
      <c r="B194" s="54" t="s">
        <v>180</v>
      </c>
      <c r="C194" s="52">
        <v>1</v>
      </c>
      <c r="D194" s="55">
        <v>6.8159999999999989</v>
      </c>
      <c r="E194" s="65" t="s">
        <v>27</v>
      </c>
      <c r="F194" s="57">
        <v>0</v>
      </c>
      <c r="G194" s="113"/>
    </row>
    <row r="195" spans="1:7" s="2" customFormat="1" ht="12" hidden="1" customHeight="1" x14ac:dyDescent="0.2">
      <c r="A195" s="61"/>
      <c r="B195" s="54">
        <v>0</v>
      </c>
      <c r="C195" s="52">
        <v>0</v>
      </c>
      <c r="D195" s="55">
        <v>0</v>
      </c>
      <c r="E195" s="56"/>
      <c r="F195" s="57">
        <v>0</v>
      </c>
      <c r="G195" s="58">
        <f t="shared" ref="G195" si="11">ROUND(C195*D195*F195,2)</f>
        <v>0</v>
      </c>
    </row>
    <row r="196" spans="1:7" s="2" customFormat="1" ht="12" x14ac:dyDescent="0.2">
      <c r="A196" s="61"/>
      <c r="B196" s="59" t="s">
        <v>181</v>
      </c>
      <c r="C196" s="52">
        <v>0</v>
      </c>
      <c r="D196" s="55"/>
      <c r="E196" s="56"/>
      <c r="F196" s="57"/>
      <c r="G196" s="58"/>
    </row>
    <row r="197" spans="1:7" s="2" customFormat="1" ht="12" hidden="1" x14ac:dyDescent="0.2">
      <c r="A197" s="61"/>
      <c r="B197" s="59">
        <v>0</v>
      </c>
      <c r="C197" s="52">
        <v>0</v>
      </c>
      <c r="D197" s="55"/>
      <c r="E197" s="56"/>
      <c r="F197" s="57"/>
      <c r="G197" s="58"/>
    </row>
    <row r="198" spans="1:7" s="2" customFormat="1" ht="13.5" customHeight="1" x14ac:dyDescent="0.2">
      <c r="A198" s="61"/>
      <c r="B198" s="54" t="s">
        <v>182</v>
      </c>
      <c r="C198" s="52">
        <v>26</v>
      </c>
      <c r="D198" s="55">
        <v>62.4</v>
      </c>
      <c r="E198" s="56" t="s">
        <v>27</v>
      </c>
      <c r="F198" s="57">
        <v>5.38</v>
      </c>
      <c r="G198" s="58">
        <f t="shared" ref="G198:G220" si="12">ROUND(C198*D198*F198,2)</f>
        <v>8728.51</v>
      </c>
    </row>
    <row r="199" spans="1:7" s="2" customFormat="1" ht="12" x14ac:dyDescent="0.2">
      <c r="A199" s="61"/>
      <c r="B199" s="54" t="s">
        <v>183</v>
      </c>
      <c r="C199" s="52">
        <v>14</v>
      </c>
      <c r="D199" s="55">
        <v>2.08</v>
      </c>
      <c r="E199" s="56" t="s">
        <v>27</v>
      </c>
      <c r="F199" s="57">
        <v>21.5</v>
      </c>
      <c r="G199" s="58">
        <f t="shared" si="12"/>
        <v>626.08000000000004</v>
      </c>
    </row>
    <row r="200" spans="1:7" s="2" customFormat="1" ht="12" hidden="1" x14ac:dyDescent="0.2">
      <c r="A200" s="61"/>
      <c r="B200" s="54" t="s">
        <v>50</v>
      </c>
      <c r="C200" s="52">
        <v>8</v>
      </c>
      <c r="D200" s="55">
        <v>0</v>
      </c>
      <c r="E200" s="56" t="s">
        <v>27</v>
      </c>
      <c r="F200" s="57">
        <v>0</v>
      </c>
      <c r="G200" s="58">
        <f t="shared" si="12"/>
        <v>0</v>
      </c>
    </row>
    <row r="201" spans="1:7" s="2" customFormat="1" ht="27.75" customHeight="1" x14ac:dyDescent="0.2">
      <c r="A201" s="61"/>
      <c r="B201" s="54" t="s">
        <v>47</v>
      </c>
      <c r="C201" s="52">
        <v>10</v>
      </c>
      <c r="D201" s="55">
        <v>2.08</v>
      </c>
      <c r="E201" s="56" t="s">
        <v>27</v>
      </c>
      <c r="F201" s="57">
        <v>3.32</v>
      </c>
      <c r="G201" s="58">
        <f t="shared" si="12"/>
        <v>69.06</v>
      </c>
    </row>
    <row r="202" spans="1:7" s="2" customFormat="1" ht="24" hidden="1" x14ac:dyDescent="0.2">
      <c r="A202" s="61"/>
      <c r="B202" s="54" t="s">
        <v>45</v>
      </c>
      <c r="C202" s="52">
        <v>0</v>
      </c>
      <c r="D202" s="55">
        <v>0</v>
      </c>
      <c r="E202" s="56" t="s">
        <v>46</v>
      </c>
      <c r="F202" s="57">
        <v>0</v>
      </c>
      <c r="G202" s="58">
        <f t="shared" si="12"/>
        <v>0</v>
      </c>
    </row>
    <row r="203" spans="1:7" s="2" customFormat="1" ht="12" x14ac:dyDescent="0.2">
      <c r="A203" s="61"/>
      <c r="B203" s="54" t="s">
        <v>54</v>
      </c>
      <c r="C203" s="52">
        <v>1</v>
      </c>
      <c r="D203" s="66">
        <v>76</v>
      </c>
      <c r="E203" s="56" t="s">
        <v>27</v>
      </c>
      <c r="F203" s="57">
        <v>5.33</v>
      </c>
      <c r="G203" s="58">
        <f t="shared" si="12"/>
        <v>405.08</v>
      </c>
    </row>
    <row r="204" spans="1:7" s="2" customFormat="1" ht="12" x14ac:dyDescent="0.2">
      <c r="A204" s="61"/>
      <c r="B204" s="54" t="s">
        <v>49</v>
      </c>
      <c r="C204" s="52">
        <v>4</v>
      </c>
      <c r="D204" s="55">
        <v>2.08</v>
      </c>
      <c r="E204" s="56" t="s">
        <v>27</v>
      </c>
      <c r="F204" s="57">
        <v>37.159999999999997</v>
      </c>
      <c r="G204" s="58">
        <f t="shared" si="12"/>
        <v>309.17</v>
      </c>
    </row>
    <row r="205" spans="1:7" s="2" customFormat="1" ht="12" x14ac:dyDescent="0.2">
      <c r="A205" s="61"/>
      <c r="B205" s="54" t="s">
        <v>184</v>
      </c>
      <c r="C205" s="52">
        <v>24</v>
      </c>
      <c r="D205" s="66">
        <v>27</v>
      </c>
      <c r="E205" s="56" t="s">
        <v>27</v>
      </c>
      <c r="F205" s="57">
        <v>7.23</v>
      </c>
      <c r="G205" s="58">
        <f t="shared" si="12"/>
        <v>4685.04</v>
      </c>
    </row>
    <row r="206" spans="1:7" s="2" customFormat="1" ht="12" x14ac:dyDescent="0.2">
      <c r="A206" s="61"/>
      <c r="B206" s="54" t="s">
        <v>185</v>
      </c>
      <c r="C206" s="52">
        <v>39</v>
      </c>
      <c r="D206" s="66">
        <v>27</v>
      </c>
      <c r="E206" s="56" t="s">
        <v>27</v>
      </c>
      <c r="F206" s="57">
        <v>1.3378121025259242</v>
      </c>
      <c r="G206" s="58">
        <f t="shared" si="12"/>
        <v>1408.72</v>
      </c>
    </row>
    <row r="207" spans="1:7" s="2" customFormat="1" ht="12" x14ac:dyDescent="0.2">
      <c r="A207" s="61"/>
      <c r="B207" s="54" t="s">
        <v>186</v>
      </c>
      <c r="C207" s="52">
        <v>22</v>
      </c>
      <c r="D207" s="66">
        <v>284</v>
      </c>
      <c r="E207" s="56" t="s">
        <v>27</v>
      </c>
      <c r="F207" s="57">
        <v>0.67</v>
      </c>
      <c r="G207" s="58">
        <f t="shared" si="12"/>
        <v>4186.16</v>
      </c>
    </row>
    <row r="208" spans="1:7" s="2" customFormat="1" ht="12" x14ac:dyDescent="0.2">
      <c r="A208" s="61"/>
      <c r="B208" s="54" t="s">
        <v>56</v>
      </c>
      <c r="C208" s="52">
        <v>64</v>
      </c>
      <c r="D208" s="66">
        <v>1</v>
      </c>
      <c r="E208" s="56" t="s">
        <v>33</v>
      </c>
      <c r="F208" s="57">
        <v>25.68</v>
      </c>
      <c r="G208" s="58">
        <f t="shared" si="12"/>
        <v>1643.52</v>
      </c>
    </row>
    <row r="209" spans="1:7" s="2" customFormat="1" ht="12" hidden="1" x14ac:dyDescent="0.2">
      <c r="A209" s="61"/>
      <c r="B209" s="54"/>
      <c r="C209" s="52">
        <v>0</v>
      </c>
      <c r="D209" s="66">
        <v>1.8</v>
      </c>
      <c r="E209" s="56"/>
      <c r="F209" s="57"/>
      <c r="G209" s="58">
        <f t="shared" si="12"/>
        <v>0</v>
      </c>
    </row>
    <row r="210" spans="1:7" s="2" customFormat="1" ht="12" x14ac:dyDescent="0.2">
      <c r="A210" s="61"/>
      <c r="B210" s="59" t="s">
        <v>187</v>
      </c>
      <c r="C210" s="52">
        <v>1</v>
      </c>
      <c r="D210" s="60">
        <v>1</v>
      </c>
      <c r="E210" s="56" t="s">
        <v>65</v>
      </c>
      <c r="F210" s="57"/>
      <c r="G210" s="58">
        <v>360.18</v>
      </c>
    </row>
    <row r="211" spans="1:7" s="2" customFormat="1" ht="12" x14ac:dyDescent="0.2">
      <c r="A211" s="61"/>
      <c r="B211" s="59" t="s">
        <v>188</v>
      </c>
      <c r="C211" s="52">
        <v>0</v>
      </c>
      <c r="D211" s="55">
        <v>0</v>
      </c>
      <c r="E211" s="56"/>
      <c r="F211" s="57">
        <v>0</v>
      </c>
      <c r="G211" s="58">
        <f t="shared" si="12"/>
        <v>0</v>
      </c>
    </row>
    <row r="212" spans="1:7" s="2" customFormat="1" ht="12" x14ac:dyDescent="0.2">
      <c r="A212" s="61"/>
      <c r="B212" s="54" t="s">
        <v>189</v>
      </c>
      <c r="C212" s="52">
        <v>43</v>
      </c>
      <c r="D212" s="60">
        <v>208</v>
      </c>
      <c r="E212" s="56" t="s">
        <v>27</v>
      </c>
      <c r="F212" s="57">
        <v>0.7</v>
      </c>
      <c r="G212" s="58">
        <f t="shared" si="12"/>
        <v>6260.8</v>
      </c>
    </row>
    <row r="213" spans="1:7" s="2" customFormat="1" ht="12" x14ac:dyDescent="0.2">
      <c r="A213" s="61"/>
      <c r="B213" s="54" t="s">
        <v>54</v>
      </c>
      <c r="C213" s="52">
        <v>1</v>
      </c>
      <c r="D213" s="60">
        <v>76</v>
      </c>
      <c r="E213" s="56" t="s">
        <v>27</v>
      </c>
      <c r="F213" s="57">
        <v>19.39</v>
      </c>
      <c r="G213" s="58">
        <f t="shared" si="12"/>
        <v>1473.64</v>
      </c>
    </row>
    <row r="214" spans="1:7" s="2" customFormat="1" ht="12" x14ac:dyDescent="0.2">
      <c r="A214" s="61"/>
      <c r="B214" s="54" t="s">
        <v>190</v>
      </c>
      <c r="C214" s="52">
        <v>22</v>
      </c>
      <c r="D214" s="60">
        <v>561</v>
      </c>
      <c r="E214" s="56" t="s">
        <v>27</v>
      </c>
      <c r="F214" s="57">
        <v>0.68</v>
      </c>
      <c r="G214" s="58">
        <f t="shared" si="12"/>
        <v>8392.56</v>
      </c>
    </row>
    <row r="215" spans="1:7" s="2" customFormat="1" ht="24" x14ac:dyDescent="0.2">
      <c r="A215" s="61"/>
      <c r="B215" s="54" t="s">
        <v>191</v>
      </c>
      <c r="C215" s="52">
        <v>1</v>
      </c>
      <c r="D215" s="60">
        <v>561</v>
      </c>
      <c r="E215" s="56" t="s">
        <v>27</v>
      </c>
      <c r="F215" s="57">
        <v>6.19</v>
      </c>
      <c r="G215" s="58">
        <f t="shared" si="12"/>
        <v>3472.59</v>
      </c>
    </row>
    <row r="216" spans="1:7" s="2" customFormat="1" ht="12" x14ac:dyDescent="0.2">
      <c r="A216" s="61"/>
      <c r="B216" s="54" t="s">
        <v>192</v>
      </c>
      <c r="C216" s="52">
        <v>1</v>
      </c>
      <c r="D216" s="60">
        <v>561</v>
      </c>
      <c r="E216" s="56" t="s">
        <v>27</v>
      </c>
      <c r="F216" s="57">
        <v>1.06</v>
      </c>
      <c r="G216" s="58">
        <f t="shared" si="12"/>
        <v>594.66</v>
      </c>
    </row>
    <row r="217" spans="1:7" s="3" customFormat="1" ht="12" hidden="1" x14ac:dyDescent="0.2">
      <c r="A217" s="67"/>
      <c r="B217" s="68" t="s">
        <v>193</v>
      </c>
      <c r="C217" s="69">
        <v>0</v>
      </c>
      <c r="D217" s="70">
        <v>561</v>
      </c>
      <c r="E217" s="71" t="s">
        <v>27</v>
      </c>
      <c r="F217" s="72">
        <v>0.91</v>
      </c>
      <c r="G217" s="73">
        <f t="shared" si="12"/>
        <v>0</v>
      </c>
    </row>
    <row r="218" spans="1:7" s="2" customFormat="1" ht="12" x14ac:dyDescent="0.2">
      <c r="A218" s="61"/>
      <c r="B218" s="54" t="s">
        <v>185</v>
      </c>
      <c r="C218" s="52">
        <v>43</v>
      </c>
      <c r="D218" s="60">
        <v>27</v>
      </c>
      <c r="E218" s="56" t="s">
        <v>27</v>
      </c>
      <c r="F218" s="57">
        <v>1.34</v>
      </c>
      <c r="G218" s="58">
        <f t="shared" si="12"/>
        <v>1555.74</v>
      </c>
    </row>
    <row r="219" spans="1:7" s="2" customFormat="1" ht="12" hidden="1" x14ac:dyDescent="0.2">
      <c r="A219" s="61"/>
      <c r="B219" s="54">
        <v>0</v>
      </c>
      <c r="C219" s="52">
        <v>0</v>
      </c>
      <c r="D219" s="60">
        <v>0</v>
      </c>
      <c r="E219" s="56">
        <v>0</v>
      </c>
      <c r="F219" s="57">
        <v>0</v>
      </c>
      <c r="G219" s="58">
        <f t="shared" si="12"/>
        <v>0</v>
      </c>
    </row>
    <row r="220" spans="1:7" s="2" customFormat="1" ht="12" x14ac:dyDescent="0.2">
      <c r="A220" s="61"/>
      <c r="B220" s="54" t="s">
        <v>56</v>
      </c>
      <c r="C220" s="52">
        <v>64</v>
      </c>
      <c r="D220" s="60">
        <v>1</v>
      </c>
      <c r="E220" s="56" t="s">
        <v>33</v>
      </c>
      <c r="F220" s="57">
        <v>25.68</v>
      </c>
      <c r="G220" s="58">
        <f t="shared" si="12"/>
        <v>1643.52</v>
      </c>
    </row>
    <row r="221" spans="1:7" s="2" customFormat="1" ht="12" hidden="1" x14ac:dyDescent="0.2">
      <c r="A221" s="61"/>
      <c r="B221" s="54"/>
      <c r="C221" s="55"/>
      <c r="D221" s="60"/>
      <c r="E221" s="56"/>
      <c r="F221" s="57"/>
      <c r="G221" s="58"/>
    </row>
    <row r="222" spans="1:7" s="2" customFormat="1" ht="12" hidden="1" x14ac:dyDescent="0.2">
      <c r="A222" s="61"/>
      <c r="B222" s="59" t="s">
        <v>194</v>
      </c>
      <c r="C222" s="35"/>
      <c r="D222" s="60"/>
      <c r="E222" s="56"/>
      <c r="F222" s="57"/>
      <c r="G222" s="58"/>
    </row>
    <row r="223" spans="1:7" s="2" customFormat="1" ht="12" hidden="1" x14ac:dyDescent="0.2">
      <c r="A223" s="61"/>
      <c r="B223" s="54" t="s">
        <v>195</v>
      </c>
      <c r="C223" s="52">
        <v>1</v>
      </c>
      <c r="D223" s="55">
        <v>0</v>
      </c>
      <c r="E223" s="56" t="s">
        <v>33</v>
      </c>
      <c r="F223" s="57">
        <v>629.66999999999996</v>
      </c>
      <c r="G223" s="58">
        <f t="shared" ref="G223:G225" si="13">ROUND(C223*D223*F223,2)</f>
        <v>0</v>
      </c>
    </row>
    <row r="224" spans="1:7" s="2" customFormat="1" ht="12" hidden="1" x14ac:dyDescent="0.2">
      <c r="A224" s="61"/>
      <c r="B224" s="54" t="s">
        <v>196</v>
      </c>
      <c r="C224" s="52">
        <v>1</v>
      </c>
      <c r="D224" s="55">
        <v>0</v>
      </c>
      <c r="E224" s="56" t="s">
        <v>33</v>
      </c>
      <c r="F224" s="57">
        <v>72.349999999999994</v>
      </c>
      <c r="G224" s="58">
        <f t="shared" si="13"/>
        <v>0</v>
      </c>
    </row>
    <row r="225" spans="1:7" s="2" customFormat="1" ht="12" hidden="1" x14ac:dyDescent="0.2">
      <c r="A225" s="61"/>
      <c r="B225" s="54" t="s">
        <v>197</v>
      </c>
      <c r="C225" s="52">
        <v>1</v>
      </c>
      <c r="D225" s="55">
        <v>0</v>
      </c>
      <c r="E225" s="56" t="s">
        <v>46</v>
      </c>
      <c r="F225" s="57">
        <v>560.6</v>
      </c>
      <c r="G225" s="58">
        <f t="shared" si="13"/>
        <v>0</v>
      </c>
    </row>
    <row r="226" spans="1:7" s="78" customFormat="1" ht="12" x14ac:dyDescent="0.2">
      <c r="A226" s="74"/>
      <c r="B226" s="75" t="s">
        <v>66</v>
      </c>
      <c r="C226" s="76"/>
      <c r="D226" s="77"/>
      <c r="E226" s="71"/>
      <c r="F226" s="72"/>
      <c r="G226" s="73"/>
    </row>
    <row r="227" spans="1:7" s="2" customFormat="1" ht="12" x14ac:dyDescent="0.2">
      <c r="A227" s="61"/>
      <c r="B227" s="54" t="s">
        <v>97</v>
      </c>
      <c r="C227" s="52">
        <v>1</v>
      </c>
      <c r="D227" s="55">
        <v>7.7000000000000011</v>
      </c>
      <c r="E227" s="56" t="s">
        <v>27</v>
      </c>
      <c r="F227" s="57">
        <v>453.7818181818181</v>
      </c>
      <c r="G227" s="58">
        <v>3494.12</v>
      </c>
    </row>
    <row r="228" spans="1:7" s="2" customFormat="1" ht="12" hidden="1" x14ac:dyDescent="0.2">
      <c r="A228" s="61"/>
      <c r="B228" s="54"/>
      <c r="C228" s="52"/>
      <c r="D228" s="55"/>
      <c r="E228" s="56"/>
      <c r="F228" s="57"/>
      <c r="G228" s="58"/>
    </row>
    <row r="229" spans="1:7" s="2" customFormat="1" ht="12" hidden="1" x14ac:dyDescent="0.2">
      <c r="A229" s="61"/>
      <c r="B229" s="54"/>
      <c r="C229" s="52"/>
      <c r="D229" s="55"/>
      <c r="E229" s="56"/>
      <c r="F229" s="57"/>
      <c r="G229" s="58"/>
    </row>
    <row r="230" spans="1:7" s="2" customFormat="1" ht="12" hidden="1" x14ac:dyDescent="0.2">
      <c r="A230" s="61"/>
      <c r="B230" s="54"/>
      <c r="C230" s="52"/>
      <c r="D230" s="55"/>
      <c r="E230" s="56"/>
      <c r="F230" s="57"/>
      <c r="G230" s="58"/>
    </row>
    <row r="231" spans="1:7" s="2" customFormat="1" ht="12" hidden="1" x14ac:dyDescent="0.2">
      <c r="A231" s="61"/>
      <c r="B231" s="54"/>
      <c r="C231" s="52"/>
      <c r="D231" s="55"/>
      <c r="E231" s="56"/>
      <c r="F231" s="57"/>
      <c r="G231" s="58"/>
    </row>
    <row r="232" spans="1:7" s="2" customFormat="1" ht="12" hidden="1" x14ac:dyDescent="0.2">
      <c r="A232" s="61"/>
      <c r="B232" s="54"/>
      <c r="C232" s="52"/>
      <c r="D232" s="55"/>
      <c r="E232" s="56"/>
      <c r="F232" s="57"/>
      <c r="G232" s="58"/>
    </row>
    <row r="233" spans="1:7" s="2" customFormat="1" ht="12" hidden="1" x14ac:dyDescent="0.2">
      <c r="A233" s="61"/>
      <c r="B233" s="54"/>
      <c r="C233" s="52"/>
      <c r="D233" s="55"/>
      <c r="E233" s="56"/>
      <c r="F233" s="57"/>
      <c r="G233" s="58"/>
    </row>
    <row r="234" spans="1:7" s="2" customFormat="1" ht="12" hidden="1" x14ac:dyDescent="0.2">
      <c r="A234" s="61"/>
      <c r="B234" s="54"/>
      <c r="C234" s="52"/>
      <c r="D234" s="55"/>
      <c r="E234" s="56"/>
      <c r="F234" s="57"/>
      <c r="G234" s="58"/>
    </row>
    <row r="235" spans="1:7" s="2" customFormat="1" ht="12" hidden="1" x14ac:dyDescent="0.2">
      <c r="A235" s="61"/>
      <c r="B235" s="54"/>
      <c r="C235" s="52"/>
      <c r="D235" s="55"/>
      <c r="E235" s="56"/>
      <c r="F235" s="57"/>
      <c r="G235" s="58"/>
    </row>
    <row r="236" spans="1:7" s="2" customFormat="1" ht="12" hidden="1" x14ac:dyDescent="0.2">
      <c r="A236" s="61"/>
      <c r="B236" s="54"/>
      <c r="C236" s="52"/>
      <c r="D236" s="55"/>
      <c r="E236" s="56"/>
      <c r="F236" s="57"/>
      <c r="G236" s="58"/>
    </row>
    <row r="237" spans="1:7" s="2" customFormat="1" ht="12" hidden="1" x14ac:dyDescent="0.2">
      <c r="A237" s="61"/>
      <c r="B237" s="54"/>
      <c r="C237" s="52"/>
      <c r="D237" s="55"/>
      <c r="E237" s="56"/>
      <c r="F237" s="57"/>
      <c r="G237" s="58"/>
    </row>
    <row r="238" spans="1:7" s="78" customFormat="1" ht="12" x14ac:dyDescent="0.2">
      <c r="A238" s="74"/>
      <c r="B238" s="75" t="s">
        <v>67</v>
      </c>
      <c r="C238" s="76"/>
      <c r="D238" s="77"/>
      <c r="E238" s="71"/>
      <c r="F238" s="72"/>
      <c r="G238" s="73"/>
    </row>
    <row r="239" spans="1:7" s="78" customFormat="1" ht="12" x14ac:dyDescent="0.2">
      <c r="A239" s="74"/>
      <c r="B239" s="54" t="s">
        <v>94</v>
      </c>
      <c r="C239" s="52">
        <v>1</v>
      </c>
      <c r="D239" s="60">
        <v>1</v>
      </c>
      <c r="E239" s="56" t="s">
        <v>33</v>
      </c>
      <c r="F239" s="57">
        <v>466.19</v>
      </c>
      <c r="G239" s="58">
        <v>466.19</v>
      </c>
    </row>
    <row r="240" spans="1:7" s="78" customFormat="1" ht="12" x14ac:dyDescent="0.2">
      <c r="A240" s="74"/>
      <c r="B240" s="54" t="s">
        <v>95</v>
      </c>
      <c r="C240" s="52">
        <v>1</v>
      </c>
      <c r="D240" s="60">
        <v>1</v>
      </c>
      <c r="E240" s="56" t="s">
        <v>33</v>
      </c>
      <c r="F240" s="57">
        <v>211.62</v>
      </c>
      <c r="G240" s="58">
        <v>211.62</v>
      </c>
    </row>
    <row r="241" spans="1:7" s="78" customFormat="1" ht="12" x14ac:dyDescent="0.2">
      <c r="A241" s="74"/>
      <c r="B241" s="54" t="s">
        <v>96</v>
      </c>
      <c r="C241" s="52">
        <v>1</v>
      </c>
      <c r="D241" s="60">
        <v>1</v>
      </c>
      <c r="E241" s="56" t="s">
        <v>33</v>
      </c>
      <c r="F241" s="57">
        <v>174.75</v>
      </c>
      <c r="G241" s="58">
        <v>174.75</v>
      </c>
    </row>
    <row r="242" spans="1:7" s="78" customFormat="1" ht="12" hidden="1" x14ac:dyDescent="0.2">
      <c r="A242" s="74"/>
      <c r="B242" s="54"/>
      <c r="C242" s="52"/>
      <c r="D242" s="60"/>
      <c r="E242" s="56"/>
      <c r="F242" s="57"/>
      <c r="G242" s="58"/>
    </row>
    <row r="243" spans="1:7" s="78" customFormat="1" ht="12" hidden="1" x14ac:dyDescent="0.2">
      <c r="A243" s="74"/>
      <c r="B243" s="54"/>
      <c r="C243" s="52"/>
      <c r="D243" s="60"/>
      <c r="E243" s="56"/>
      <c r="F243" s="57"/>
      <c r="G243" s="58"/>
    </row>
    <row r="244" spans="1:7" s="78" customFormat="1" ht="12" hidden="1" x14ac:dyDescent="0.2">
      <c r="A244" s="74"/>
      <c r="B244" s="54"/>
      <c r="C244" s="52"/>
      <c r="D244" s="60"/>
      <c r="E244" s="56"/>
      <c r="F244" s="57"/>
      <c r="G244" s="58"/>
    </row>
    <row r="245" spans="1:7" s="78" customFormat="1" ht="12" hidden="1" x14ac:dyDescent="0.2">
      <c r="A245" s="74"/>
      <c r="B245" s="54"/>
      <c r="C245" s="52"/>
      <c r="D245" s="60"/>
      <c r="E245" s="56"/>
      <c r="F245" s="57"/>
      <c r="G245" s="58"/>
    </row>
    <row r="246" spans="1:7" s="78" customFormat="1" ht="12" hidden="1" x14ac:dyDescent="0.2">
      <c r="A246" s="74"/>
      <c r="B246" s="54"/>
      <c r="C246" s="52"/>
      <c r="D246" s="60"/>
      <c r="E246" s="56"/>
      <c r="F246" s="57"/>
      <c r="G246" s="58"/>
    </row>
    <row r="247" spans="1:7" s="78" customFormat="1" ht="12" hidden="1" x14ac:dyDescent="0.2">
      <c r="A247" s="74"/>
      <c r="B247" s="54"/>
      <c r="C247" s="52"/>
      <c r="D247" s="60"/>
      <c r="E247" s="56"/>
      <c r="F247" s="57"/>
      <c r="G247" s="58"/>
    </row>
    <row r="248" spans="1:7" s="78" customFormat="1" ht="12" hidden="1" x14ac:dyDescent="0.2">
      <c r="A248" s="74"/>
      <c r="B248" s="54"/>
      <c r="C248" s="52"/>
      <c r="D248" s="60"/>
      <c r="E248" s="56"/>
      <c r="F248" s="57"/>
      <c r="G248" s="58"/>
    </row>
    <row r="249" spans="1:7" s="78" customFormat="1" ht="12" hidden="1" x14ac:dyDescent="0.2">
      <c r="A249" s="74"/>
      <c r="B249" s="54"/>
      <c r="C249" s="52"/>
      <c r="D249" s="60"/>
      <c r="E249" s="56"/>
      <c r="F249" s="57"/>
      <c r="G249" s="58"/>
    </row>
    <row r="250" spans="1:7" s="78" customFormat="1" ht="12" x14ac:dyDescent="0.2">
      <c r="A250" s="74"/>
      <c r="B250" s="75" t="s">
        <v>68</v>
      </c>
      <c r="C250" s="76"/>
      <c r="D250" s="70"/>
      <c r="E250" s="71"/>
      <c r="F250" s="72"/>
      <c r="G250" s="73"/>
    </row>
    <row r="251" spans="1:7" s="2" customFormat="1" ht="29.25" customHeight="1" x14ac:dyDescent="0.2">
      <c r="A251" s="61"/>
      <c r="B251" s="54" t="s">
        <v>69</v>
      </c>
      <c r="C251" s="52">
        <v>10</v>
      </c>
      <c r="D251" s="35">
        <f>D58</f>
        <v>515.92999999999995</v>
      </c>
      <c r="E251" s="52" t="s">
        <v>61</v>
      </c>
      <c r="F251" s="43">
        <v>1.35</v>
      </c>
      <c r="G251" s="58">
        <f>D251*F251*C251</f>
        <v>6965.0550000000003</v>
      </c>
    </row>
    <row r="252" spans="1:7" s="78" customFormat="1" ht="12" x14ac:dyDescent="0.2">
      <c r="A252" s="74"/>
      <c r="B252" s="75" t="s">
        <v>70</v>
      </c>
      <c r="C252" s="69"/>
      <c r="D252" s="76"/>
      <c r="E252" s="76"/>
      <c r="F252" s="79"/>
      <c r="G252" s="50"/>
    </row>
    <row r="253" spans="1:7" s="2" customFormat="1" ht="27.75" customHeight="1" x14ac:dyDescent="0.2">
      <c r="A253" s="61"/>
      <c r="B253" s="54" t="s">
        <v>71</v>
      </c>
      <c r="C253" s="52">
        <f>C251</f>
        <v>10</v>
      </c>
      <c r="D253" s="35">
        <f>D251</f>
        <v>515.92999999999995</v>
      </c>
      <c r="E253" s="52" t="s">
        <v>61</v>
      </c>
      <c r="F253" s="43">
        <v>2.91</v>
      </c>
      <c r="G253" s="58">
        <f>D253*F253*C253</f>
        <v>15013.562999999998</v>
      </c>
    </row>
    <row r="254" spans="1:7" s="2" customFormat="1" ht="12" x14ac:dyDescent="0.2">
      <c r="A254" s="19"/>
      <c r="B254" s="80"/>
      <c r="C254" s="35"/>
      <c r="D254" s="35"/>
      <c r="E254" s="81" t="s">
        <v>72</v>
      </c>
      <c r="G254" s="82">
        <f>SUM(G25:G253)</f>
        <v>148897.12092216683</v>
      </c>
    </row>
    <row r="255" spans="1:7" s="2" customFormat="1" ht="12" x14ac:dyDescent="0.2">
      <c r="A255" s="19"/>
      <c r="B255" s="83"/>
      <c r="C255" s="62"/>
      <c r="D255" s="62"/>
      <c r="E255" s="62"/>
      <c r="F255" s="84"/>
      <c r="G255" s="85"/>
    </row>
    <row r="256" spans="1:7" s="2" customFormat="1" x14ac:dyDescent="0.2">
      <c r="A256" s="19"/>
      <c r="B256" s="83"/>
      <c r="C256" s="62"/>
      <c r="D256" s="62"/>
      <c r="E256" s="62"/>
      <c r="F256" s="84"/>
      <c r="G256" s="86" t="s">
        <v>73</v>
      </c>
    </row>
    <row r="257" spans="1:7" s="2" customFormat="1" ht="12" hidden="1" x14ac:dyDescent="0.2">
      <c r="A257" s="19"/>
      <c r="B257" s="83"/>
      <c r="C257" s="62"/>
      <c r="D257" s="62"/>
      <c r="E257" s="62"/>
      <c r="F257" s="84"/>
      <c r="G257" s="85"/>
    </row>
    <row r="258" spans="1:7" s="2" customFormat="1" ht="12" hidden="1" x14ac:dyDescent="0.2">
      <c r="A258" s="19"/>
      <c r="B258" s="83"/>
      <c r="C258" s="62"/>
      <c r="D258" s="62"/>
      <c r="E258" s="62"/>
      <c r="F258" s="84"/>
      <c r="G258" s="85"/>
    </row>
    <row r="259" spans="1:7" s="18" customFormat="1" hidden="1" x14ac:dyDescent="0.2">
      <c r="A259" s="87" t="s">
        <v>74</v>
      </c>
      <c r="C259" s="88"/>
      <c r="D259" s="88"/>
      <c r="E259" s="88"/>
      <c r="F259" s="88"/>
      <c r="G259" s="89"/>
    </row>
    <row r="260" spans="1:7" s="18" customFormat="1" hidden="1" x14ac:dyDescent="0.2">
      <c r="A260" s="87"/>
      <c r="B260" s="90" t="s">
        <v>75</v>
      </c>
      <c r="C260" s="91"/>
      <c r="D260" s="2"/>
      <c r="E260" s="2"/>
      <c r="F260" s="2"/>
      <c r="G260" s="3"/>
    </row>
    <row r="261" spans="1:7" s="18" customFormat="1" hidden="1" x14ac:dyDescent="0.2">
      <c r="B261" s="92" t="s">
        <v>76</v>
      </c>
      <c r="C261" s="2"/>
      <c r="D261" s="2"/>
      <c r="E261" s="2"/>
      <c r="F261" s="2"/>
      <c r="G261" s="3"/>
    </row>
    <row r="262" spans="1:7" s="18" customFormat="1" hidden="1" x14ac:dyDescent="0.2">
      <c r="A262" s="87" t="s">
        <v>77</v>
      </c>
      <c r="C262" s="2"/>
      <c r="D262" s="2"/>
      <c r="E262" s="2"/>
      <c r="F262" s="2"/>
      <c r="G262" s="3"/>
    </row>
    <row r="263" spans="1:7" s="18" customFormat="1" hidden="1" x14ac:dyDescent="0.2">
      <c r="A263" s="87" t="s">
        <v>78</v>
      </c>
      <c r="C263" s="2"/>
      <c r="D263" s="2"/>
      <c r="E263" s="2"/>
      <c r="F263" s="2"/>
      <c r="G263" s="3"/>
    </row>
    <row r="264" spans="1:7" s="18" customFormat="1" hidden="1" x14ac:dyDescent="0.2">
      <c r="A264" s="87" t="s">
        <v>79</v>
      </c>
      <c r="C264" s="2"/>
      <c r="D264" s="2"/>
      <c r="E264" s="2"/>
      <c r="F264" s="2"/>
      <c r="G264" s="3"/>
    </row>
    <row r="265" spans="1:7" s="18" customFormat="1" hidden="1" x14ac:dyDescent="0.2">
      <c r="B265" s="2"/>
      <c r="C265" s="2"/>
      <c r="D265" s="2"/>
      <c r="E265" s="2"/>
      <c r="F265" s="2"/>
      <c r="G265" s="3"/>
    </row>
    <row r="266" spans="1:7" s="18" customFormat="1" hidden="1" x14ac:dyDescent="0.2">
      <c r="B266" s="87" t="s">
        <v>80</v>
      </c>
      <c r="C266" s="2"/>
      <c r="D266" s="2"/>
      <c r="E266" s="2"/>
      <c r="F266" s="2"/>
      <c r="G266" s="3"/>
    </row>
    <row r="267" spans="1:7" s="18" customFormat="1" hidden="1" x14ac:dyDescent="0.2">
      <c r="B267" s="2"/>
      <c r="C267" s="2"/>
      <c r="D267" s="2"/>
      <c r="E267" s="2"/>
      <c r="F267" s="2"/>
      <c r="G267" s="3"/>
    </row>
    <row r="268" spans="1:7" s="18" customFormat="1" hidden="1" x14ac:dyDescent="0.2">
      <c r="B268" s="93" t="s">
        <v>81</v>
      </c>
      <c r="C268" s="94" t="s">
        <v>82</v>
      </c>
      <c r="D268" s="95"/>
      <c r="E268" s="96"/>
      <c r="F268" s="96"/>
      <c r="G268" s="11"/>
    </row>
    <row r="269" spans="1:7" s="18" customFormat="1" hidden="1" x14ac:dyDescent="0.2">
      <c r="C269" s="92" t="s">
        <v>83</v>
      </c>
      <c r="E269" s="114" t="s">
        <v>84</v>
      </c>
      <c r="F269" s="114"/>
      <c r="G269" s="11"/>
    </row>
    <row r="270" spans="1:7" s="18" customFormat="1" hidden="1" x14ac:dyDescent="0.2">
      <c r="B270" s="2"/>
      <c r="C270" s="2"/>
      <c r="D270" s="2"/>
      <c r="E270" s="2"/>
      <c r="F270" s="2"/>
      <c r="G270" s="3"/>
    </row>
    <row r="271" spans="1:7" s="18" customFormat="1" hidden="1" x14ac:dyDescent="0.2">
      <c r="B271" s="97" t="s">
        <v>85</v>
      </c>
      <c r="C271" s="104" t="s">
        <v>86</v>
      </c>
      <c r="D271" s="104"/>
      <c r="E271" s="96"/>
      <c r="F271" s="96"/>
      <c r="G271" s="3"/>
    </row>
    <row r="272" spans="1:7" s="18" customFormat="1" hidden="1" x14ac:dyDescent="0.2">
      <c r="C272" s="92" t="s">
        <v>83</v>
      </c>
      <c r="E272" s="114" t="s">
        <v>84</v>
      </c>
      <c r="F272" s="114"/>
      <c r="G272" s="3"/>
    </row>
    <row r="273" spans="1:7" s="18" customFormat="1" hidden="1" x14ac:dyDescent="0.2">
      <c r="B273" s="87" t="s">
        <v>87</v>
      </c>
      <c r="C273" s="2"/>
      <c r="D273" s="2"/>
      <c r="E273" s="2"/>
      <c r="F273" s="2"/>
      <c r="G273" s="3"/>
    </row>
    <row r="274" spans="1:7" s="18" customFormat="1" ht="26.25" hidden="1" customHeight="1" x14ac:dyDescent="0.2">
      <c r="A274" s="116" t="s">
        <v>88</v>
      </c>
      <c r="B274" s="116"/>
      <c r="C274" s="116"/>
      <c r="D274" s="116"/>
      <c r="E274" s="116"/>
      <c r="F274" s="116"/>
      <c r="G274" s="116"/>
    </row>
    <row r="275" spans="1:7" s="18" customFormat="1" ht="24.75" hidden="1" customHeight="1" x14ac:dyDescent="0.2">
      <c r="A275" s="117" t="s">
        <v>89</v>
      </c>
      <c r="B275" s="117"/>
      <c r="C275" s="117"/>
      <c r="D275" s="117"/>
      <c r="E275" s="117"/>
      <c r="F275" s="117"/>
      <c r="G275" s="117"/>
    </row>
    <row r="276" spans="1:7" s="18" customFormat="1" ht="24.75" hidden="1" customHeight="1" x14ac:dyDescent="0.2">
      <c r="A276" s="116" t="s">
        <v>90</v>
      </c>
      <c r="B276" s="116"/>
      <c r="C276" s="116"/>
      <c r="D276" s="116"/>
      <c r="E276" s="116"/>
      <c r="F276" s="116"/>
      <c r="G276" s="116"/>
    </row>
    <row r="277" spans="1:7" s="18" customFormat="1" ht="24.75" hidden="1" customHeight="1" x14ac:dyDescent="0.2">
      <c r="A277" s="116" t="s">
        <v>91</v>
      </c>
      <c r="B277" s="116"/>
      <c r="C277" s="116"/>
      <c r="D277" s="116"/>
      <c r="E277" s="116"/>
      <c r="F277" s="116"/>
      <c r="G277" s="116"/>
    </row>
    <row r="278" spans="1:7" s="18" customFormat="1" ht="24.75" hidden="1" customHeight="1" x14ac:dyDescent="0.2">
      <c r="A278" s="116" t="s">
        <v>92</v>
      </c>
      <c r="B278" s="116"/>
      <c r="C278" s="116"/>
      <c r="D278" s="116"/>
      <c r="E278" s="116"/>
      <c r="F278" s="116"/>
      <c r="G278" s="116"/>
    </row>
    <row r="279" spans="1:7" s="18" customFormat="1" ht="63.75" hidden="1" customHeight="1" x14ac:dyDescent="0.2">
      <c r="A279" s="115" t="s">
        <v>93</v>
      </c>
      <c r="B279" s="115"/>
      <c r="C279" s="115"/>
      <c r="D279" s="115"/>
      <c r="E279" s="115"/>
      <c r="F279" s="115"/>
      <c r="G279" s="115"/>
    </row>
    <row r="280" spans="1:7" s="18" customFormat="1" x14ac:dyDescent="0.2">
      <c r="G280" s="11"/>
    </row>
  </sheetData>
  <mergeCells count="25">
    <mergeCell ref="A279:G279"/>
    <mergeCell ref="E272:F272"/>
    <mergeCell ref="A274:G274"/>
    <mergeCell ref="A275:G275"/>
    <mergeCell ref="A276:G276"/>
    <mergeCell ref="A277:G277"/>
    <mergeCell ref="A278:G278"/>
    <mergeCell ref="C271:D271"/>
    <mergeCell ref="A15:G15"/>
    <mergeCell ref="A16:G16"/>
    <mergeCell ref="A17:G17"/>
    <mergeCell ref="A18:B18"/>
    <mergeCell ref="A20:G20"/>
    <mergeCell ref="B21:G21"/>
    <mergeCell ref="C23:D23"/>
    <mergeCell ref="B24:G24"/>
    <mergeCell ref="B61:G61"/>
    <mergeCell ref="G187:G194"/>
    <mergeCell ref="E269:F269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Б9</vt:lpstr>
      <vt:lpstr>'2.8'!Область_печати</vt:lpstr>
      <vt:lpstr>Б9!Область_печати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2020-03-30T07:10:18Z</cp:lastPrinted>
  <dcterms:created xsi:type="dcterms:W3CDTF">2020-03-26T09:27:51Z</dcterms:created>
  <dcterms:modified xsi:type="dcterms:W3CDTF">2020-03-30T07:11:56Z</dcterms:modified>
</cp:coreProperties>
</file>